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01" windowWidth="8370" windowHeight="5520" tabRatio="831" activeTab="8"/>
  </bookViews>
  <sheets>
    <sheet name="000526" sheetId="1" r:id="rId1"/>
    <sheet name="000608" sheetId="2" r:id="rId2"/>
    <sheet name="000620" sheetId="3" r:id="rId3"/>
    <sheet name="000705" sheetId="4" r:id="rId4"/>
    <sheet name="000719" sheetId="5" r:id="rId5"/>
    <sheet name="000725" sheetId="6" r:id="rId6"/>
    <sheet name="Resp. (by site)" sheetId="7" r:id="rId7"/>
    <sheet name="Resp. (treat)" sheetId="8" r:id="rId8"/>
    <sheet name="Chart1" sheetId="9" r:id="rId9"/>
    <sheet name="stats prep" sheetId="10" r:id="rId10"/>
    <sheet name="FR regroup print" sheetId="11" r:id="rId11"/>
    <sheet name="data" sheetId="12" r:id="rId12"/>
    <sheet name="sites" sheetId="13" r:id="rId13"/>
    <sheet name="site 1" sheetId="14" r:id="rId14"/>
    <sheet name="site 2" sheetId="15" r:id="rId15"/>
    <sheet name="site 3" sheetId="16" r:id="rId16"/>
    <sheet name="site 4" sheetId="17" r:id="rId17"/>
    <sheet name="site 5" sheetId="18" r:id="rId18"/>
  </sheets>
  <definedNames/>
  <calcPr fullCalcOnLoad="1"/>
</workbook>
</file>

<file path=xl/sharedStrings.xml><?xml version="1.0" encoding="utf-8"?>
<sst xmlns="http://schemas.openxmlformats.org/spreadsheetml/2006/main" count="958" uniqueCount="54">
  <si>
    <t>000526: HBEF, Bear Brook watershed, C-Manipulation study</t>
  </si>
  <si>
    <t>Site</t>
  </si>
  <si>
    <t>Plot</t>
  </si>
  <si>
    <t xml:space="preserve">Collar </t>
  </si>
  <si>
    <t>R1</t>
  </si>
  <si>
    <t>R2</t>
  </si>
  <si>
    <t>R3</t>
  </si>
  <si>
    <t>T(5cm)</t>
  </si>
  <si>
    <t>T(10cm)</t>
  </si>
  <si>
    <t>A</t>
  </si>
  <si>
    <t>B</t>
  </si>
  <si>
    <t>C</t>
  </si>
  <si>
    <t>D</t>
  </si>
  <si>
    <t>Ravg</t>
  </si>
  <si>
    <t xml:space="preserve">CO2 Respiration readings: pre-treatment </t>
  </si>
  <si>
    <t>plot avg</t>
  </si>
  <si>
    <t>000608: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</si>
  <si>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3</t>
    </r>
  </si>
  <si>
    <t>no value</t>
  </si>
  <si>
    <t>000620: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</si>
  <si>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15</t>
    </r>
  </si>
  <si>
    <t>000705: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</si>
  <si>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30</t>
    </r>
  </si>
  <si>
    <t>no data</t>
  </si>
  <si>
    <t>000719: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</si>
  <si>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44</t>
    </r>
  </si>
  <si>
    <t>000725: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</si>
  <si>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50</t>
    </r>
  </si>
  <si>
    <t>avg.</t>
  </si>
  <si>
    <t>std. Error</t>
  </si>
  <si>
    <t>treatment</t>
  </si>
  <si>
    <t>error</t>
  </si>
  <si>
    <t>S1</t>
  </si>
  <si>
    <t>S2</t>
  </si>
  <si>
    <t>S3</t>
  </si>
  <si>
    <t>S4</t>
  </si>
  <si>
    <t>S5</t>
  </si>
  <si>
    <t>std error</t>
  </si>
  <si>
    <t>site by site breakdown of treatments</t>
  </si>
  <si>
    <t>Kessler: summer 2000, Li-Cor Respiration</t>
  </si>
  <si>
    <t>site</t>
  </si>
  <si>
    <t>CO2 (umol/m2*s)</t>
  </si>
  <si>
    <t>CO2</t>
  </si>
  <si>
    <t>date</t>
  </si>
  <si>
    <t>treat</t>
  </si>
  <si>
    <t xml:space="preserve">FOR: Summer 2000 ANOVA </t>
  </si>
  <si>
    <t>REGROUP</t>
  </si>
  <si>
    <t>regroup</t>
  </si>
  <si>
    <t>no-Ca</t>
  </si>
  <si>
    <t>Ca</t>
  </si>
  <si>
    <r>
      <t>Figure 2</t>
    </r>
    <r>
      <rPr>
        <sz val="10"/>
        <rFont val="Arial"/>
        <family val="0"/>
      </rPr>
      <t xml:space="preserve"> Field respiration response to Ca treatments compared to no-Ca.</t>
    </r>
  </si>
  <si>
    <t>regroup-C</t>
  </si>
  <si>
    <t>regroup-Ca</t>
  </si>
  <si>
    <t>no-C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</si>
</sst>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"/>
    <numFmt numFmtId="166" formatCode="yymmdd"/>
    <numFmt numFmtId="167" formatCode="mmm\-yyyy"/>
  </numFmts>
  <fonts count="11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sz val="12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2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chartsheet" Target="chartsheets/sheet7.xml" /><Relationship Id="rId18" Type="http://schemas.openxmlformats.org/officeDocument/2006/relationships/chartsheet" Target="chartsheets/sheet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Respiration (by site)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data!$C$23:$H$23</c:f>
                <c:numCache>
                  <c:ptCount val="6"/>
                  <c:pt idx="0">
                    <c:v>0.12421091002142381</c:v>
                  </c:pt>
                  <c:pt idx="1">
                    <c:v>0.37567384276679344</c:v>
                  </c:pt>
                  <c:pt idx="2">
                    <c:v>0.22884627435016372</c:v>
                  </c:pt>
                  <c:pt idx="3">
                    <c:v>0.20814524843110005</c:v>
                  </c:pt>
                  <c:pt idx="4">
                    <c:v>0.3827751755493488</c:v>
                  </c:pt>
                  <c:pt idx="5">
                    <c:v>0.3235455584536152</c:v>
                  </c:pt>
                </c:numCache>
              </c:numRef>
            </c:plus>
            <c:minus>
              <c:numRef>
                <c:f>data!$C$23:$H$23</c:f>
                <c:numCache>
                  <c:ptCount val="6"/>
                  <c:pt idx="0">
                    <c:v>0.12421091002142381</c:v>
                  </c:pt>
                  <c:pt idx="1">
                    <c:v>0.37567384276679344</c:v>
                  </c:pt>
                  <c:pt idx="2">
                    <c:v>0.22884627435016372</c:v>
                  </c:pt>
                  <c:pt idx="3">
                    <c:v>0.20814524843110005</c:v>
                  </c:pt>
                  <c:pt idx="4">
                    <c:v>0.3827751755493488</c:v>
                  </c:pt>
                  <c:pt idx="5">
                    <c:v>0.3235455584536152</c:v>
                  </c:pt>
                </c:numCache>
              </c:numRef>
            </c:minus>
            <c:noEndCap val="0"/>
          </c:errBars>
          <c:xVal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xVal>
          <c:yVal>
            <c:numRef>
              <c:f>data!$C$17:$H$17</c:f>
              <c:numCache>
                <c:ptCount val="6"/>
                <c:pt idx="0">
                  <c:v>2.138333333333333</c:v>
                </c:pt>
                <c:pt idx="1">
                  <c:v>4.169722222222222</c:v>
                </c:pt>
                <c:pt idx="2">
                  <c:v>3.559444444444445</c:v>
                </c:pt>
                <c:pt idx="3">
                  <c:v>4.416666666666667</c:v>
                </c:pt>
                <c:pt idx="4">
                  <c:v>5.071666666666667</c:v>
                </c:pt>
                <c:pt idx="5">
                  <c:v>5.192777777777778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data!$C$24:$H$24</c:f>
                <c:numCache>
                  <c:ptCount val="6"/>
                  <c:pt idx="0">
                    <c:v>0.12893259447070504</c:v>
                  </c:pt>
                  <c:pt idx="1">
                    <c:v>0.25529528907525406</c:v>
                  </c:pt>
                  <c:pt idx="2">
                    <c:v>0.29215046935651207</c:v>
                  </c:pt>
                  <c:pt idx="3">
                    <c:v>0.31375824580808925</c:v>
                  </c:pt>
                  <c:pt idx="4">
                    <c:v>0.27106611596728525</c:v>
                  </c:pt>
                  <c:pt idx="5">
                    <c:v>0.3390649054399615</c:v>
                  </c:pt>
                </c:numCache>
              </c:numRef>
            </c:plus>
            <c:minus>
              <c:numRef>
                <c:f>data!$C$24:$H$24</c:f>
                <c:numCache>
                  <c:ptCount val="6"/>
                  <c:pt idx="0">
                    <c:v>0.12893259447070504</c:v>
                  </c:pt>
                  <c:pt idx="1">
                    <c:v>0.25529528907525406</c:v>
                  </c:pt>
                  <c:pt idx="2">
                    <c:v>0.29215046935651207</c:v>
                  </c:pt>
                  <c:pt idx="3">
                    <c:v>0.31375824580808925</c:v>
                  </c:pt>
                  <c:pt idx="4">
                    <c:v>0.27106611596728525</c:v>
                  </c:pt>
                  <c:pt idx="5">
                    <c:v>0.3390649054399615</c:v>
                  </c:pt>
                </c:numCache>
              </c:numRef>
            </c:minus>
            <c:noEndCap val="0"/>
          </c:errBars>
          <c:xVal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xVal>
          <c:yVal>
            <c:numRef>
              <c:f>data!$C$18:$H$18</c:f>
              <c:numCache>
                <c:ptCount val="6"/>
                <c:pt idx="0">
                  <c:v>2.2844444444444445</c:v>
                </c:pt>
                <c:pt idx="1">
                  <c:v>4.1063888888888895</c:v>
                </c:pt>
                <c:pt idx="2">
                  <c:v>3.9472222222222224</c:v>
                </c:pt>
                <c:pt idx="3">
                  <c:v>5.233611111111112</c:v>
                </c:pt>
                <c:pt idx="4">
                  <c:v>5.009583333333333</c:v>
                </c:pt>
                <c:pt idx="5">
                  <c:v>5.3475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S3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data!$C$25:$H$25</c:f>
                <c:numCache>
                  <c:ptCount val="6"/>
                  <c:pt idx="0">
                    <c:v>0.10231339258880244</c:v>
                  </c:pt>
                  <c:pt idx="1">
                    <c:v>0.1755819408633799</c:v>
                  </c:pt>
                  <c:pt idx="2">
                    <c:v>0.15853127800374134</c:v>
                  </c:pt>
                  <c:pt idx="3">
                    <c:v>0.2389723955525804</c:v>
                  </c:pt>
                  <c:pt idx="4">
                    <c:v>0.20604108641950325</c:v>
                  </c:pt>
                  <c:pt idx="5">
                    <c:v>0.33689485216331383</c:v>
                  </c:pt>
                </c:numCache>
              </c:numRef>
            </c:plus>
            <c:minus>
              <c:numRef>
                <c:f>data!$C$25:$H$25</c:f>
                <c:numCache>
                  <c:ptCount val="6"/>
                  <c:pt idx="0">
                    <c:v>0.10231339258880244</c:v>
                  </c:pt>
                  <c:pt idx="1">
                    <c:v>0.1755819408633799</c:v>
                  </c:pt>
                  <c:pt idx="2">
                    <c:v>0.15853127800374134</c:v>
                  </c:pt>
                  <c:pt idx="3">
                    <c:v>0.2389723955525804</c:v>
                  </c:pt>
                  <c:pt idx="4">
                    <c:v>0.20604108641950325</c:v>
                  </c:pt>
                  <c:pt idx="5">
                    <c:v>0.33689485216331383</c:v>
                  </c:pt>
                </c:numCache>
              </c:numRef>
            </c:minus>
            <c:noEndCap val="0"/>
          </c:errBars>
          <c:xVal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xVal>
          <c:yVal>
            <c:numRef>
              <c:f>data!$C$19:$H$19</c:f>
              <c:numCache>
                <c:ptCount val="6"/>
                <c:pt idx="0">
                  <c:v>1.9625</c:v>
                </c:pt>
                <c:pt idx="1">
                  <c:v>3.2447222222222223</c:v>
                </c:pt>
                <c:pt idx="2">
                  <c:v>3.2044444444444444</c:v>
                </c:pt>
                <c:pt idx="3">
                  <c:v>3.985277777777778</c:v>
                </c:pt>
                <c:pt idx="4">
                  <c:v>4.046666666666667</c:v>
                </c:pt>
                <c:pt idx="5">
                  <c:v>4.225555555555554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S4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data!$C$26:$H$26</c:f>
                <c:numCache>
                  <c:ptCount val="6"/>
                  <c:pt idx="0">
                    <c:v>0.2635464764137031</c:v>
                  </c:pt>
                  <c:pt idx="1">
                    <c:v>0.2740110162694866</c:v>
                  </c:pt>
                  <c:pt idx="2">
                    <c:v>0.2301357624008103</c:v>
                  </c:pt>
                  <c:pt idx="3">
                    <c:v>0.3561806118063016</c:v>
                  </c:pt>
                  <c:pt idx="4">
                    <c:v>0.301425373670261</c:v>
                  </c:pt>
                  <c:pt idx="5">
                    <c:v>0.33707721742213664</c:v>
                  </c:pt>
                </c:numCache>
              </c:numRef>
            </c:plus>
            <c:minus>
              <c:numRef>
                <c:f>data!$C$26:$H$26</c:f>
                <c:numCache>
                  <c:ptCount val="6"/>
                  <c:pt idx="0">
                    <c:v>0.2635464764137031</c:v>
                  </c:pt>
                  <c:pt idx="1">
                    <c:v>0.2740110162694866</c:v>
                  </c:pt>
                  <c:pt idx="2">
                    <c:v>0.2301357624008103</c:v>
                  </c:pt>
                  <c:pt idx="3">
                    <c:v>0.3561806118063016</c:v>
                  </c:pt>
                  <c:pt idx="4">
                    <c:v>0.301425373670261</c:v>
                  </c:pt>
                  <c:pt idx="5">
                    <c:v>0.33707721742213664</c:v>
                  </c:pt>
                </c:numCache>
              </c:numRef>
            </c:minus>
            <c:noEndCap val="0"/>
          </c:errBars>
          <c:xVal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xVal>
          <c:yVal>
            <c:numRef>
              <c:f>data!$C$20:$H$20</c:f>
              <c:numCache>
                <c:ptCount val="6"/>
                <c:pt idx="0">
                  <c:v>2.345555555555556</c:v>
                </c:pt>
                <c:pt idx="1">
                  <c:v>3.9875</c:v>
                </c:pt>
                <c:pt idx="2">
                  <c:v>3.8477777777777784</c:v>
                </c:pt>
                <c:pt idx="3">
                  <c:v>4.9326388888888895</c:v>
                </c:pt>
                <c:pt idx="4">
                  <c:v>4.3725</c:v>
                </c:pt>
                <c:pt idx="5">
                  <c:v>4.79625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S5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data!$C$27:$H$27</c:f>
                <c:numCache>
                  <c:ptCount val="6"/>
                  <c:pt idx="0">
                    <c:v>0.12770538133531384</c:v>
                  </c:pt>
                  <c:pt idx="1">
                    <c:v>0.20344754478547164</c:v>
                  </c:pt>
                  <c:pt idx="2">
                    <c:v>0.26991701763417913</c:v>
                  </c:pt>
                  <c:pt idx="3">
                    <c:v>0.1671069437208714</c:v>
                  </c:pt>
                  <c:pt idx="4">
                    <c:v>0.2038608683577768</c:v>
                  </c:pt>
                  <c:pt idx="5">
                    <c:v>0.32171219126221223</c:v>
                  </c:pt>
                </c:numCache>
              </c:numRef>
            </c:plus>
            <c:minus>
              <c:numRef>
                <c:f>data!$C$27:$H$27</c:f>
                <c:numCache>
                  <c:ptCount val="6"/>
                  <c:pt idx="0">
                    <c:v>0.12770538133531384</c:v>
                  </c:pt>
                  <c:pt idx="1">
                    <c:v>0.20344754478547164</c:v>
                  </c:pt>
                  <c:pt idx="2">
                    <c:v>0.26991701763417913</c:v>
                  </c:pt>
                  <c:pt idx="3">
                    <c:v>0.1671069437208714</c:v>
                  </c:pt>
                  <c:pt idx="4">
                    <c:v>0.2038608683577768</c:v>
                  </c:pt>
                  <c:pt idx="5">
                    <c:v>0.32171219126221223</c:v>
                  </c:pt>
                </c:numCache>
              </c:numRef>
            </c:minus>
            <c:noEndCap val="0"/>
          </c:errBars>
          <c:xVal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xVal>
          <c:yVal>
            <c:numRef>
              <c:f>data!$C$21:$H$21</c:f>
              <c:numCache>
                <c:ptCount val="6"/>
                <c:pt idx="0">
                  <c:v>2.1038888888888887</c:v>
                </c:pt>
                <c:pt idx="1">
                  <c:v>3.681944444444445</c:v>
                </c:pt>
                <c:pt idx="2">
                  <c:v>3.8305555555555557</c:v>
                </c:pt>
                <c:pt idx="3">
                  <c:v>4.5675</c:v>
                </c:pt>
                <c:pt idx="4">
                  <c:v>3.868055555555556</c:v>
                </c:pt>
                <c:pt idx="5">
                  <c:v>4.142916666666667</c:v>
                </c:pt>
              </c:numCache>
            </c:numRef>
          </c:yVal>
          <c:smooth val="1"/>
        </c:ser>
        <c:axId val="44343228"/>
        <c:axId val="63544733"/>
      </c:scatterChart>
      <c:valAx>
        <c:axId val="4434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</c:val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micromoles C/min.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Respiration v. date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780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plus>
            <c:minus>
              <c:numRef>
                <c:f>data!$C$10:$H$10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data!$C$5:$H$5</c:f>
              <c:numCache>
                <c:ptCount val="6"/>
                <c:pt idx="0">
                  <c:v>2.1455555555555557</c:v>
                </c:pt>
                <c:pt idx="1">
                  <c:v>3.7404444444444445</c:v>
                </c:pt>
                <c:pt idx="2">
                  <c:v>3.736888888888889</c:v>
                </c:pt>
                <c:pt idx="3">
                  <c:v>4.478</c:v>
                </c:pt>
                <c:pt idx="4">
                  <c:v>4.430888888888889</c:v>
                </c:pt>
                <c:pt idx="5">
                  <c:v>4.453333333333334</c:v>
                </c:pt>
              </c:numCache>
            </c:numRef>
          </c:val>
        </c:ser>
        <c:ser>
          <c:idx val="1"/>
          <c:order val="1"/>
          <c:tx>
            <c:v>C addition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plus>
            <c:minus>
              <c:numRef>
                <c:f>data!$C$11:$H$11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data!$C$6:$H$6</c:f>
              <c:numCache>
                <c:ptCount val="6"/>
                <c:pt idx="0">
                  <c:v>1.9862222222222221</c:v>
                </c:pt>
                <c:pt idx="1">
                  <c:v>3.620666666666667</c:v>
                </c:pt>
                <c:pt idx="2">
                  <c:v>3.4855555555555555</c:v>
                </c:pt>
                <c:pt idx="3">
                  <c:v>4.316222222222222</c:v>
                </c:pt>
                <c:pt idx="4">
                  <c:v>3.804222222222223</c:v>
                </c:pt>
                <c:pt idx="5">
                  <c:v>4.323333333333333</c:v>
                </c:pt>
              </c:numCache>
            </c:numRef>
          </c:val>
        </c:ser>
        <c:ser>
          <c:idx val="2"/>
          <c:order val="2"/>
          <c:tx>
            <c:v>Ca addition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plus>
            <c:minus>
              <c:numRef>
                <c:f>data!$C$12:$H$12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data!$C$7:$H$7</c:f>
              <c:numCache>
                <c:ptCount val="6"/>
                <c:pt idx="0">
                  <c:v>2.3575555555555554</c:v>
                </c:pt>
                <c:pt idx="1">
                  <c:v>3.5686666666666667</c:v>
                </c:pt>
                <c:pt idx="2">
                  <c:v>3.7473333333333336</c:v>
                </c:pt>
                <c:pt idx="3">
                  <c:v>5.095888888888889</c:v>
                </c:pt>
                <c:pt idx="4">
                  <c:v>4.788555555555556</c:v>
                </c:pt>
                <c:pt idx="5">
                  <c:v>5.034888888888889</c:v>
                </c:pt>
              </c:numCache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plus>
            <c:minus>
              <c:numRef>
                <c:f>data!$C$13:$H$13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data!$C$8:$H$8</c:f>
              <c:numCache>
                <c:ptCount val="6"/>
                <c:pt idx="0">
                  <c:v>2.178444444444444</c:v>
                </c:pt>
                <c:pt idx="1">
                  <c:v>4.422444444444444</c:v>
                </c:pt>
                <c:pt idx="2">
                  <c:v>3.741777777777778</c:v>
                </c:pt>
                <c:pt idx="3">
                  <c:v>4.618444444444445</c:v>
                </c:pt>
                <c:pt idx="4">
                  <c:v>4.8711111111111105</c:v>
                </c:pt>
                <c:pt idx="5">
                  <c:v>5.152444444444445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crossAx val="46849719"/>
        <c:crosses val="autoZero"/>
        <c:auto val="0"/>
        <c:lblOffset val="100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umol C /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031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resp.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prep'!$Q$64,'stats prep'!$Q$74,'stats prep'!$Q$84,'stats prep'!$Q$94,'stats prep'!$Q$104,'stats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plus>
            <c:minus>
              <c:numRef>
                <c:f>('stats prep'!$Q$64,'stats prep'!$Q$74,'stats prep'!$Q$84,'stats prep'!$Q$94,'stats prep'!$Q$104,'stats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minus>
            <c:noEndCap val="0"/>
          </c:errBars>
          <c:cat>
            <c:strRef>
              <c:f>('stats prep'!$M$12,'stats prep'!$M$20,'stats prep'!$M$31,'stats prep'!$M$34,'stats prep'!$M$50,'stats prep'!$M$57)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('stats prep'!$P$4,'stats prep'!$P$14,'stats prep'!$P$24,'stats prep'!$P$34,'stats prep'!$P$44,'stats prep'!$P$54)</c:f>
              <c:numCache>
                <c:ptCount val="6"/>
                <c:pt idx="0">
                  <c:v>2.2515555555555555</c:v>
                </c:pt>
                <c:pt idx="1">
                  <c:v>3.654555555555555</c:v>
                </c:pt>
                <c:pt idx="2">
                  <c:v>3.742111111111112</c:v>
                </c:pt>
                <c:pt idx="3">
                  <c:v>4.786944444444444</c:v>
                </c:pt>
                <c:pt idx="4">
                  <c:v>4.6097222222222225</c:v>
                </c:pt>
                <c:pt idx="5">
                  <c:v>4.744111111111112</c:v>
                </c:pt>
              </c:numCache>
            </c:numRef>
          </c:val>
        </c:ser>
        <c:ser>
          <c:idx val="1"/>
          <c:order val="1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prep'!$Q$64,'stats prep'!$Q$74,'stats prep'!$Q$84,'stats prep'!$Q$94,'stats prep'!$Q$104,'stats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plus>
            <c:minus>
              <c:numRef>
                <c:f>('stats prep'!$Q$64,'stats prep'!$Q$74,'stats prep'!$Q$84,'stats prep'!$Q$94,'stats prep'!$Q$104,'stats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minus>
            <c:noEndCap val="0"/>
          </c:errBars>
          <c:val>
            <c:numRef>
              <c:f>('stats prep'!$P$64,'stats prep'!$P$74,'stats prep'!$P$84,'stats prep'!$P$94,'stats prep'!$P$104,'stats prep'!$P$114)</c:f>
              <c:numCache>
                <c:ptCount val="6"/>
                <c:pt idx="0">
                  <c:v>2.0823333333333336</c:v>
                </c:pt>
                <c:pt idx="1">
                  <c:v>4.021555555555556</c:v>
                </c:pt>
                <c:pt idx="2">
                  <c:v>3.613666666666666</c:v>
                </c:pt>
                <c:pt idx="3">
                  <c:v>4.467333333333334</c:v>
                </c:pt>
                <c:pt idx="4">
                  <c:v>4.337666666666667</c:v>
                </c:pt>
                <c:pt idx="5">
                  <c:v>4.7378888888888895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0"/>
        <c:lblOffset val="100"/>
        <c:noMultiLvlLbl val="0"/>
      </c:catAx>
      <c:valAx>
        <c:axId val="3673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(data!$O$5,data!$R$5,data!$U$5,data!$X$5,data!$AA$5,data!$AD$5)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plus>
            <c:minus>
              <c:numRef>
                <c:f>(data!$O$5,data!$R$5,data!$U$5,data!$X$5,data!$AA$5,data!$AD$5)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minus>
            <c:noEndCap val="0"/>
          </c:errBars>
          <c:cat>
            <c:strRef>
              <c:f>(data!$M$3,data!$P$3,data!$S$3,data!$V$3,data!$Y$3,data!$AB$3)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(data!$N$5,data!$Q$5,data!$T$5,data!$W$5,data!$Z$5,data!$AC$5)</c:f>
              <c:numCache>
                <c:ptCount val="6"/>
                <c:pt idx="0">
                  <c:v>2.065888888888889</c:v>
                </c:pt>
                <c:pt idx="1">
                  <c:v>3.6805555555555562</c:v>
                </c:pt>
                <c:pt idx="2">
                  <c:v>3.611222222222222</c:v>
                </c:pt>
                <c:pt idx="3">
                  <c:v>4.39711111111111</c:v>
                </c:pt>
                <c:pt idx="4">
                  <c:v>4.117555555555556</c:v>
                </c:pt>
                <c:pt idx="5">
                  <c:v>4.388333333333334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(data!$O$15,data!$R$15,data!$U$15,data!$X$15,data!$AA$15,data!$AD$15)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plus>
            <c:minus>
              <c:numRef>
                <c:f>(data!$O$15,data!$R$15,data!$U$15,data!$X$15,data!$AA$15,data!$AD$15)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minus>
            <c:noEndCap val="0"/>
          </c:errBars>
          <c:val>
            <c:numRef>
              <c:f>(data!$N$15,data!$Q$15,data!$T$15,data!$W$15,data!$Z$15,data!$AC$15)</c:f>
              <c:numCache>
                <c:ptCount val="6"/>
                <c:pt idx="0">
                  <c:v>2.268</c:v>
                </c:pt>
                <c:pt idx="1">
                  <c:v>3.995555555555556</c:v>
                </c:pt>
                <c:pt idx="2">
                  <c:v>3.744555555555556</c:v>
                </c:pt>
                <c:pt idx="3">
                  <c:v>4.857166666666666</c:v>
                </c:pt>
                <c:pt idx="4">
                  <c:v>4.829833333333334</c:v>
                </c:pt>
                <c:pt idx="5">
                  <c:v>5.0936666666666675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0"/>
        <c:lblOffset val="100"/>
        <c:noMultiLvlLbl val="0"/>
      </c:catAx>
      <c:valAx>
        <c:axId val="2241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respiration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(sites!$D$7,sites!$F$7,sites!$H$7,sites!$J$7,sites!$L$7,sites!$N$7)</c:f>
                <c:numCache>
                  <c:ptCount val="6"/>
                  <c:pt idx="0">
                    <c:v>0.11636999316250805</c:v>
                  </c:pt>
                  <c:pt idx="1">
                    <c:v>0.2601590206957671</c:v>
                  </c:pt>
                  <c:pt idx="2">
                    <c:v>0.1359057407557521</c:v>
                  </c:pt>
                  <c:pt idx="3">
                    <c:v>0.5172589198104343</c:v>
                  </c:pt>
                  <c:pt idx="4">
                    <c:v>0.6716544893666825</c:v>
                  </c:pt>
                  <c:pt idx="5">
                    <c:v>0.229018302142096</c:v>
                  </c:pt>
                </c:numCache>
              </c:numRef>
            </c:plus>
            <c:minus>
              <c:numRef>
                <c:f>(sites!$D$7,sites!$F$7,sites!$H$7,sites!$J$7,sites!$L$7,sites!$N$7)</c:f>
                <c:numCache>
                  <c:ptCount val="6"/>
                  <c:pt idx="0">
                    <c:v>0.11636999316250805</c:v>
                  </c:pt>
                  <c:pt idx="1">
                    <c:v>0.2601590206957671</c:v>
                  </c:pt>
                  <c:pt idx="2">
                    <c:v>0.1359057407557521</c:v>
                  </c:pt>
                  <c:pt idx="3">
                    <c:v>0.5172589198104343</c:v>
                  </c:pt>
                  <c:pt idx="4">
                    <c:v>0.6716544893666825</c:v>
                  </c:pt>
                  <c:pt idx="5">
                    <c:v>0.229018302142096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(sites!$C$7,sites!$E$7,sites!$G$7,sites!$I$7,sites!$K$7,sites!$M$7)</c:f>
              <c:numCache>
                <c:ptCount val="6"/>
                <c:pt idx="0">
                  <c:v>1.9855555555555553</c:v>
                </c:pt>
                <c:pt idx="1">
                  <c:v>4.007777777777778</c:v>
                </c:pt>
                <c:pt idx="2">
                  <c:v>3.6966666666666668</c:v>
                </c:pt>
                <c:pt idx="3">
                  <c:v>4.6611111111111105</c:v>
                </c:pt>
                <c:pt idx="4">
                  <c:v>5.4444444444444455</c:v>
                </c:pt>
                <c:pt idx="5">
                  <c:v>5.275555555555556</c:v>
                </c:pt>
              </c:numCache>
            </c:numRef>
          </c:val>
        </c:ser>
        <c:ser>
          <c:idx val="1"/>
          <c:order val="1"/>
          <c:tx>
            <c:v>Carbon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(sites!$D$8,sites!$F$8,sites!$H$8,sites!$J$8,sites!$L$8,sites!$N$8)</c:f>
                <c:numCache>
                  <c:ptCount val="6"/>
                  <c:pt idx="0">
                    <c:v>0.31507200823045145</c:v>
                  </c:pt>
                  <c:pt idx="1">
                    <c:v>0.7836736849253292</c:v>
                  </c:pt>
                  <c:pt idx="2">
                    <c:v>0.10751399564362914</c:v>
                  </c:pt>
                  <c:pt idx="3">
                    <c:v>0.5570834545278132</c:v>
                  </c:pt>
                  <c:pt idx="4">
                    <c:v>0.6899821074795891</c:v>
                  </c:pt>
                  <c:pt idx="5">
                    <c:v>0.7169792599924075</c:v>
                  </c:pt>
                </c:numCache>
              </c:numRef>
            </c:plus>
            <c:minus>
              <c:numRef>
                <c:f>(sites!$D$8,sites!$F$8,sites!$H$8,sites!$J$8,sites!$L$8,sites!$N$8)</c:f>
                <c:numCache>
                  <c:ptCount val="6"/>
                  <c:pt idx="0">
                    <c:v>0.31507200823045145</c:v>
                  </c:pt>
                  <c:pt idx="1">
                    <c:v>0.7836736849253292</c:v>
                  </c:pt>
                  <c:pt idx="2">
                    <c:v>0.10751399564362914</c:v>
                  </c:pt>
                  <c:pt idx="3">
                    <c:v>0.5570834545278132</c:v>
                  </c:pt>
                  <c:pt idx="4">
                    <c:v>0.6899821074795891</c:v>
                  </c:pt>
                  <c:pt idx="5">
                    <c:v>0.7169792599924075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(sites!$C$8,sites!$E$8,sites!$G$8,sites!$I$8,sites!$K$8,sites!$M$8)</c:f>
              <c:numCache>
                <c:ptCount val="6"/>
                <c:pt idx="0">
                  <c:v>1.9766666666666668</c:v>
                </c:pt>
                <c:pt idx="1">
                  <c:v>4.01</c:v>
                </c:pt>
                <c:pt idx="2">
                  <c:v>3.1233333333333335</c:v>
                </c:pt>
                <c:pt idx="3">
                  <c:v>3.6555555555555554</c:v>
                </c:pt>
                <c:pt idx="4">
                  <c:v>3.6944444444444446</c:v>
                </c:pt>
                <c:pt idx="5">
                  <c:v>4.1866666666666665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(sites!$D$9,sites!$F$9,sites!$H$9,sites!$J$9,sites!$L$9,sites!$N$9)</c:f>
                <c:numCache>
                  <c:ptCount val="6"/>
                  <c:pt idx="0">
                    <c:v>0.27723725187492415</c:v>
                  </c:pt>
                  <c:pt idx="1">
                    <c:v>0.2262932654219062</c:v>
                  </c:pt>
                  <c:pt idx="2">
                    <c:v>0.2780953739943146</c:v>
                  </c:pt>
                  <c:pt idx="3">
                    <c:v>0.32235437902875036</c:v>
                  </c:pt>
                  <c:pt idx="4">
                    <c:v>0.5182317990348182</c:v>
                  </c:pt>
                  <c:pt idx="5">
                    <c:v>0.5433106107495846</c:v>
                  </c:pt>
                </c:numCache>
              </c:numRef>
            </c:plus>
            <c:minus>
              <c:numRef>
                <c:f>(sites!$D$9,sites!$F$9,sites!$H$9,sites!$J$9,sites!$L$9,sites!$N$9)</c:f>
                <c:numCache>
                  <c:ptCount val="6"/>
                  <c:pt idx="0">
                    <c:v>0.27723725187492415</c:v>
                  </c:pt>
                  <c:pt idx="1">
                    <c:v>0.2262932654219062</c:v>
                  </c:pt>
                  <c:pt idx="2">
                    <c:v>0.2780953739943146</c:v>
                  </c:pt>
                  <c:pt idx="3">
                    <c:v>0.32235437902875036</c:v>
                  </c:pt>
                  <c:pt idx="4">
                    <c:v>0.5182317990348182</c:v>
                  </c:pt>
                  <c:pt idx="5">
                    <c:v>0.5433106107495846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(sites!$C$9,sites!$E$9,sites!$G$9,sites!$I$9,sites!$K$9,sites!$M$9)</c:f>
              <c:numCache>
                <c:ptCount val="6"/>
                <c:pt idx="0">
                  <c:v>2.002222222222222</c:v>
                </c:pt>
                <c:pt idx="1">
                  <c:v>3.001111111111111</c:v>
                </c:pt>
                <c:pt idx="2">
                  <c:v>3.39</c:v>
                </c:pt>
                <c:pt idx="3">
                  <c:v>4.631111111111111</c:v>
                </c:pt>
                <c:pt idx="4">
                  <c:v>4.821111111111112</c:v>
                </c:pt>
                <c:pt idx="5">
                  <c:v>4.845555555555555</c:v>
                </c:pt>
              </c:numCache>
            </c:numRef>
          </c:val>
        </c:ser>
        <c:ser>
          <c:idx val="3"/>
          <c:order val="3"/>
          <c:tx>
            <c:v>C +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(sites!$D$10,sites!$F$10,sites!$H$10,sites!$J$10,sites!$L$10,sites!$N$10)</c:f>
                <c:numCache>
                  <c:ptCount val="6"/>
                  <c:pt idx="0">
                    <c:v>0.31480936814460425</c:v>
                  </c:pt>
                  <c:pt idx="1">
                    <c:v>1.1527808567562634</c:v>
                  </c:pt>
                  <c:pt idx="2">
                    <c:v>1.050852093996482</c:v>
                  </c:pt>
                  <c:pt idx="3">
                    <c:v>0.34846400171872227</c:v>
                  </c:pt>
                  <c:pt idx="4">
                    <c:v>0.9983486364992941</c:v>
                  </c:pt>
                  <c:pt idx="5">
                    <c:v>0.8000370361797371</c:v>
                  </c:pt>
                </c:numCache>
              </c:numRef>
            </c:plus>
            <c:minus>
              <c:numRef>
                <c:f>(sites!$D$10,sites!$F$10,sites!$H$10,sites!$J$10,sites!$L$10,sites!$N$10)</c:f>
                <c:numCache>
                  <c:ptCount val="6"/>
                  <c:pt idx="0">
                    <c:v>0.31480936814460425</c:v>
                  </c:pt>
                  <c:pt idx="1">
                    <c:v>1.1527808567562634</c:v>
                  </c:pt>
                  <c:pt idx="2">
                    <c:v>1.050852093996482</c:v>
                  </c:pt>
                  <c:pt idx="3">
                    <c:v>0.34846400171872227</c:v>
                  </c:pt>
                  <c:pt idx="4">
                    <c:v>0.9983486364992941</c:v>
                  </c:pt>
                  <c:pt idx="5">
                    <c:v>0.8000370361797371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(sites!$C$10,sites!$E$10,sites!$G$10,sites!$I$10,sites!$K$10,sites!$M$10)</c:f>
              <c:numCache>
                <c:ptCount val="6"/>
                <c:pt idx="0">
                  <c:v>2.5888888888888886</c:v>
                </c:pt>
                <c:pt idx="1">
                  <c:v>5.66</c:v>
                </c:pt>
                <c:pt idx="2">
                  <c:v>4.027777777777778</c:v>
                </c:pt>
                <c:pt idx="3">
                  <c:v>4.7188888888888885</c:v>
                </c:pt>
                <c:pt idx="4">
                  <c:v>6.326666666666667</c:v>
                </c:pt>
                <c:pt idx="5">
                  <c:v>6.463333333333334</c:v>
                </c:pt>
              </c:numCache>
            </c:numRef>
          </c:val>
        </c:ser>
        <c:axId val="363940"/>
        <c:axId val="3275461"/>
      </c:barChart>
      <c:cat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auto val="0"/>
        <c:lblOffset val="100"/>
        <c:noMultiLvlLbl val="0"/>
      </c:cat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(umol/m2*s)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respiration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(sites!$D$12,sites!$F$12,sites!$H$12,sites!$J$12,sites!$L$12,sites!$N$12)</c:f>
                <c:numCache>
                  <c:ptCount val="6"/>
                  <c:pt idx="0">
                    <c:v>0.16446321214225387</c:v>
                  </c:pt>
                  <c:pt idx="1">
                    <c:v>0.353487038545621</c:v>
                  </c:pt>
                  <c:pt idx="2">
                    <c:v>0.3749386781137387</c:v>
                  </c:pt>
                  <c:pt idx="3">
                    <c:v>0.3531673264811261</c:v>
                  </c:pt>
                  <c:pt idx="4">
                    <c:v>0.16333333333333996</c:v>
                  </c:pt>
                  <c:pt idx="5">
                    <c:v>0.14930704133627484</c:v>
                  </c:pt>
                </c:numCache>
              </c:numRef>
            </c:plus>
            <c:minus>
              <c:numRef>
                <c:f>(sites!$D$12,sites!$F$12,sites!$H$12,sites!$J$12,sites!$L$12,sites!$N$12)</c:f>
                <c:numCache>
                  <c:ptCount val="6"/>
                  <c:pt idx="0">
                    <c:v>0.16446321214225387</c:v>
                  </c:pt>
                  <c:pt idx="1">
                    <c:v>0.353487038545621</c:v>
                  </c:pt>
                  <c:pt idx="2">
                    <c:v>0.3749386781137387</c:v>
                  </c:pt>
                  <c:pt idx="3">
                    <c:v>0.3531673264811261</c:v>
                  </c:pt>
                  <c:pt idx="4">
                    <c:v>0.16333333333333996</c:v>
                  </c:pt>
                  <c:pt idx="5">
                    <c:v>0.14930704133627484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(sites!$C$12,sites!$E$12,sites!$G$12,sites!$I$12,sites!$K$12,sites!$M$12)</c:f>
              <c:numCache>
                <c:ptCount val="6"/>
                <c:pt idx="0">
                  <c:v>2.513333333333333</c:v>
                </c:pt>
                <c:pt idx="1">
                  <c:v>4.431111111111111</c:v>
                </c:pt>
                <c:pt idx="2">
                  <c:v>3.8288888888888892</c:v>
                </c:pt>
                <c:pt idx="3">
                  <c:v>5.111111111111111</c:v>
                </c:pt>
                <c:pt idx="4">
                  <c:v>4.903333333333333</c:v>
                </c:pt>
                <c:pt idx="5">
                  <c:v>5.0566666666666675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(sites!$D$13,sites!$F$13,sites!$H$13,sites!$J$13,sites!$L$13,sites!$N$13)</c:f>
                <c:numCache>
                  <c:ptCount val="6"/>
                  <c:pt idx="0">
                    <c:v>0.2810891515357916</c:v>
                  </c:pt>
                  <c:pt idx="1">
                    <c:v>0.10056015950172305</c:v>
                  </c:pt>
                  <c:pt idx="2">
                    <c:v>0.672477453842078</c:v>
                  </c:pt>
                  <c:pt idx="3">
                    <c:v>0.48735618328150876</c:v>
                  </c:pt>
                  <c:pt idx="4">
                    <c:v>0.2675148547854189</c:v>
                  </c:pt>
                  <c:pt idx="5">
                    <c:v>0.35683969496292284</c:v>
                  </c:pt>
                </c:numCache>
              </c:numRef>
            </c:plus>
            <c:minus>
              <c:numRef>
                <c:f>(sites!$D$13,sites!$F$13,sites!$H$13,sites!$J$13,sites!$L$13,sites!$N$13)</c:f>
                <c:numCache>
                  <c:ptCount val="6"/>
                  <c:pt idx="0">
                    <c:v>0.2810891515357916</c:v>
                  </c:pt>
                  <c:pt idx="1">
                    <c:v>0.10056015950172305</c:v>
                  </c:pt>
                  <c:pt idx="2">
                    <c:v>0.672477453842078</c:v>
                  </c:pt>
                  <c:pt idx="3">
                    <c:v>0.48735618328150876</c:v>
                  </c:pt>
                  <c:pt idx="4">
                    <c:v>0.2675148547854189</c:v>
                  </c:pt>
                  <c:pt idx="5">
                    <c:v>0.35683969496292284</c:v>
                  </c:pt>
                </c:numCache>
              </c:numRef>
            </c:minus>
            <c:noEndCap val="0"/>
          </c:errBars>
          <c:val>
            <c:numRef>
              <c:f>(sites!$C$13,sites!$E$13,sites!$G$13,sites!$I$13,sites!$K$13,sites!$M$13)</c:f>
              <c:numCache>
                <c:ptCount val="6"/>
                <c:pt idx="0">
                  <c:v>2.283333333333333</c:v>
                </c:pt>
                <c:pt idx="1">
                  <c:v>3.621111111111111</c:v>
                </c:pt>
                <c:pt idx="2">
                  <c:v>4.32</c:v>
                </c:pt>
                <c:pt idx="3">
                  <c:v>5.195555555555555</c:v>
                </c:pt>
                <c:pt idx="4">
                  <c:v>4.661111111111111</c:v>
                </c:pt>
                <c:pt idx="5">
                  <c:v>4.952222222222223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(sites!$D$14,sites!$F$14,sites!$H$14,sites!$J$14,sites!$L$14,sites!$N$14)</c:f>
                <c:numCache>
                  <c:ptCount val="6"/>
                  <c:pt idx="0">
                    <c:v>0.5457342997521102</c:v>
                  </c:pt>
                  <c:pt idx="1">
                    <c:v>0.9323016785102797</c:v>
                  </c:pt>
                  <c:pt idx="2">
                    <c:v>1.2328873067361474</c:v>
                  </c:pt>
                  <c:pt idx="3">
                    <c:v>1.466530717604993</c:v>
                  </c:pt>
                  <c:pt idx="4">
                    <c:v>1.2545016471555748</c:v>
                  </c:pt>
                  <c:pt idx="5">
                    <c:v>1.4066284881601476</c:v>
                  </c:pt>
                </c:numCache>
              </c:numRef>
            </c:plus>
            <c:minus>
              <c:numRef>
                <c:f>(sites!$D$14,sites!$F$14,sites!$H$14,sites!$J$14,sites!$L$14,sites!$N$14)</c:f>
                <c:numCache>
                  <c:ptCount val="6"/>
                  <c:pt idx="0">
                    <c:v>0.5457342997521102</c:v>
                  </c:pt>
                  <c:pt idx="1">
                    <c:v>0.9323016785102797</c:v>
                  </c:pt>
                  <c:pt idx="2">
                    <c:v>1.2328873067361474</c:v>
                  </c:pt>
                  <c:pt idx="3">
                    <c:v>1.466530717604993</c:v>
                  </c:pt>
                  <c:pt idx="4">
                    <c:v>1.2545016471555748</c:v>
                  </c:pt>
                  <c:pt idx="5">
                    <c:v>1.4066284881601476</c:v>
                  </c:pt>
                </c:numCache>
              </c:numRef>
            </c:minus>
            <c:noEndCap val="0"/>
          </c:errBars>
          <c:val>
            <c:numRef>
              <c:f>(sites!$C$14,sites!$E$14,sites!$G$14,sites!$I$14,sites!$K$14,sites!$M$14)</c:f>
              <c:numCache>
                <c:ptCount val="6"/>
                <c:pt idx="0">
                  <c:v>2.273333333333333</c:v>
                </c:pt>
                <c:pt idx="1">
                  <c:v>3.707777777777778</c:v>
                </c:pt>
                <c:pt idx="2">
                  <c:v>4.1066666666666665</c:v>
                </c:pt>
                <c:pt idx="3">
                  <c:v>5.278888888888889</c:v>
                </c:pt>
                <c:pt idx="4">
                  <c:v>5.062777777777778</c:v>
                </c:pt>
                <c:pt idx="5">
                  <c:v>5.25</c:v>
                </c:pt>
              </c:numCache>
            </c:numRef>
          </c:val>
        </c:ser>
        <c:ser>
          <c:idx val="3"/>
          <c:order val="3"/>
          <c:tx>
            <c:v>C +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(sites!$D$15,sites!$F$15,sites!$H$15,sites!$J$15,sites!$L$15,sites!$N$15)</c:f>
                <c:numCache>
                  <c:ptCount val="6"/>
                  <c:pt idx="0">
                    <c:v>0.059452232096321896</c:v>
                  </c:pt>
                  <c:pt idx="1">
                    <c:v>0.6179246428145847</c:v>
                  </c:pt>
                  <c:pt idx="2">
                    <c:v>0.24395658387265307</c:v>
                  </c:pt>
                  <c:pt idx="3">
                    <c:v>0.4223318571110415</c:v>
                  </c:pt>
                  <c:pt idx="4">
                    <c:v>0.4474468035144581</c:v>
                  </c:pt>
                  <c:pt idx="5">
                    <c:v>0.6427727359832979</c:v>
                  </c:pt>
                </c:numCache>
              </c:numRef>
            </c:plus>
            <c:minus>
              <c:numRef>
                <c:f>(sites!$D$15,sites!$F$15,sites!$H$15,sites!$J$15,sites!$L$15,sites!$N$15)</c:f>
                <c:numCache>
                  <c:ptCount val="6"/>
                  <c:pt idx="0">
                    <c:v>0.059452232096321896</c:v>
                  </c:pt>
                  <c:pt idx="1">
                    <c:v>0.6179246428145847</c:v>
                  </c:pt>
                  <c:pt idx="2">
                    <c:v>0.24395658387265307</c:v>
                  </c:pt>
                  <c:pt idx="3">
                    <c:v>0.4223318571110415</c:v>
                  </c:pt>
                  <c:pt idx="4">
                    <c:v>0.4474468035144581</c:v>
                  </c:pt>
                  <c:pt idx="5">
                    <c:v>0.6427727359832979</c:v>
                  </c:pt>
                </c:numCache>
              </c:numRef>
            </c:minus>
            <c:noEndCap val="0"/>
          </c:errBars>
          <c:val>
            <c:numRef>
              <c:f>(sites!$C$15,sites!$E$15,sites!$G$15,sites!$I$15,sites!$K$15,sites!$M$15)</c:f>
              <c:numCache>
                <c:ptCount val="6"/>
                <c:pt idx="0">
                  <c:v>2.0677777777777777</c:v>
                </c:pt>
                <c:pt idx="1">
                  <c:v>4.665555555555556</c:v>
                </c:pt>
                <c:pt idx="2">
                  <c:v>3.533333333333333</c:v>
                </c:pt>
                <c:pt idx="3">
                  <c:v>5.348888888888889</c:v>
                </c:pt>
                <c:pt idx="4">
                  <c:v>5.411111111111111</c:v>
                </c:pt>
                <c:pt idx="5">
                  <c:v>6.131111111111111</c:v>
                </c:pt>
              </c:numCache>
            </c:numRef>
          </c:val>
        </c:ser>
        <c:axId val="29479150"/>
        <c:axId val="63985759"/>
      </c:bar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auto val="0"/>
        <c:lblOffset val="100"/>
        <c:noMultiLvlLbl val="0"/>
      </c:catAx>
      <c:valAx>
        <c:axId val="6398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(umol/m2*s)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respiration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(sites!$D$17,sites!$F$17,sites!$H$17,sites!$J$17,sites!$L$17,sites!$N$17)</c:f>
                <c:numCache>
                  <c:ptCount val="6"/>
                  <c:pt idx="0">
                    <c:v>0.1446494272028865</c:v>
                  </c:pt>
                  <c:pt idx="1">
                    <c:v>0.2367709733627844</c:v>
                  </c:pt>
                  <c:pt idx="2">
                    <c:v>0.18294909229173636</c:v>
                  </c:pt>
                  <c:pt idx="3">
                    <c:v>0.2351070152972347</c:v>
                  </c:pt>
                  <c:pt idx="4">
                    <c:v>0.1524005443754241</c:v>
                  </c:pt>
                  <c:pt idx="5">
                    <c:v>0.44073311540244364</c:v>
                  </c:pt>
                </c:numCache>
              </c:numRef>
            </c:plus>
            <c:minus>
              <c:numRef>
                <c:f>(sites!$D$17,sites!$F$17,sites!$H$17,sites!$J$17,sites!$L$17,sites!$N$17)</c:f>
                <c:numCache>
                  <c:ptCount val="6"/>
                  <c:pt idx="0">
                    <c:v>0.1446494272028865</c:v>
                  </c:pt>
                  <c:pt idx="1">
                    <c:v>0.2367709733627844</c:v>
                  </c:pt>
                  <c:pt idx="2">
                    <c:v>0.18294909229173636</c:v>
                  </c:pt>
                  <c:pt idx="3">
                    <c:v>0.2351070152972347</c:v>
                  </c:pt>
                  <c:pt idx="4">
                    <c:v>0.1524005443754241</c:v>
                  </c:pt>
                  <c:pt idx="5">
                    <c:v>0.44073311540244364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(sites!$C$17,sites!$E$17,sites!$G$17,sites!$I$17,sites!$K$17,sites!$M$17)</c:f>
              <c:numCache>
                <c:ptCount val="6"/>
                <c:pt idx="0">
                  <c:v>1.8655555555555559</c:v>
                </c:pt>
                <c:pt idx="1">
                  <c:v>2.921111111111111</c:v>
                </c:pt>
                <c:pt idx="2">
                  <c:v>3.3533333333333335</c:v>
                </c:pt>
                <c:pt idx="3">
                  <c:v>3.598888888888889</c:v>
                </c:pt>
                <c:pt idx="4">
                  <c:v>4.046666666666667</c:v>
                </c:pt>
                <c:pt idx="5">
                  <c:v>4.217777777777777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(sites!$D$18,sites!$F$18,sites!$H$18,sites!$J$18,sites!$L$18,sites!$N$18)</c:f>
                <c:numCache>
                  <c:ptCount val="6"/>
                  <c:pt idx="0">
                    <c:v>0.24072678022199603</c:v>
                  </c:pt>
                  <c:pt idx="1">
                    <c:v>0.29106657844283507</c:v>
                  </c:pt>
                  <c:pt idx="2">
                    <c:v>0.33851710024826615</c:v>
                  </c:pt>
                  <c:pt idx="3">
                    <c:v>0.5144228457188994</c:v>
                  </c:pt>
                  <c:pt idx="4">
                    <c:v>0.30108650986012875</c:v>
                  </c:pt>
                  <c:pt idx="5">
                    <c:v>0.20733166606451384</c:v>
                  </c:pt>
                </c:numCache>
              </c:numRef>
            </c:plus>
            <c:minus>
              <c:numRef>
                <c:f>(sites!$D$18,sites!$F$18,sites!$H$18,sites!$J$18,sites!$L$18,sites!$N$18)</c:f>
                <c:numCache>
                  <c:ptCount val="6"/>
                  <c:pt idx="0">
                    <c:v>0.24072678022199603</c:v>
                  </c:pt>
                  <c:pt idx="1">
                    <c:v>0.29106657844283507</c:v>
                  </c:pt>
                  <c:pt idx="2">
                    <c:v>0.33851710024826615</c:v>
                  </c:pt>
                  <c:pt idx="3">
                    <c:v>0.5144228457188994</c:v>
                  </c:pt>
                  <c:pt idx="4">
                    <c:v>0.30108650986012875</c:v>
                  </c:pt>
                  <c:pt idx="5">
                    <c:v>0.20733166606451384</c:v>
                  </c:pt>
                </c:numCache>
              </c:numRef>
            </c:minus>
            <c:noEndCap val="0"/>
          </c:errBars>
          <c:val>
            <c:numRef>
              <c:f>(sites!$C$18,sites!$E$18,sites!$G$18,sites!$I$18,sites!$K$18,sites!$M$18)</c:f>
              <c:numCache>
                <c:ptCount val="6"/>
                <c:pt idx="0">
                  <c:v>1.847777777777778</c:v>
                </c:pt>
                <c:pt idx="1">
                  <c:v>3.3255555555555554</c:v>
                </c:pt>
                <c:pt idx="2">
                  <c:v>2.771111111111111</c:v>
                </c:pt>
                <c:pt idx="3">
                  <c:v>3.4188888888888886</c:v>
                </c:pt>
                <c:pt idx="4">
                  <c:v>3.244444444444444</c:v>
                </c:pt>
                <c:pt idx="5">
                  <c:v>3.7355555555555555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(sites!$D$19,sites!$F$19,sites!$H$19,sites!$J$19,sites!$L$19,sites!$N$19)</c:f>
                <c:numCache>
                  <c:ptCount val="6"/>
                  <c:pt idx="0">
                    <c:v>0.31177706501858815</c:v>
                  </c:pt>
                  <c:pt idx="1">
                    <c:v>0.5572895162644561</c:v>
                  </c:pt>
                  <c:pt idx="2">
                    <c:v>0.5216083862841698</c:v>
                  </c:pt>
                  <c:pt idx="3">
                    <c:v>0.673517576553073</c:v>
                  </c:pt>
                  <c:pt idx="4">
                    <c:v>0.6480512096820519</c:v>
                  </c:pt>
                  <c:pt idx="5">
                    <c:v>0.7122248223214804</c:v>
                  </c:pt>
                </c:numCache>
              </c:numRef>
            </c:plus>
            <c:minus>
              <c:numRef>
                <c:f>(sites!$D$19,sites!$F$19,sites!$H$19,sites!$J$19,sites!$L$19,sites!$N$19)</c:f>
                <c:numCache>
                  <c:ptCount val="6"/>
                  <c:pt idx="0">
                    <c:v>0.31177706501858815</c:v>
                  </c:pt>
                  <c:pt idx="1">
                    <c:v>0.5572895162644561</c:v>
                  </c:pt>
                  <c:pt idx="2">
                    <c:v>0.5216083862841698</c:v>
                  </c:pt>
                  <c:pt idx="3">
                    <c:v>0.673517576553073</c:v>
                  </c:pt>
                  <c:pt idx="4">
                    <c:v>0.6480512096820519</c:v>
                  </c:pt>
                  <c:pt idx="5">
                    <c:v>0.7122248223214804</c:v>
                  </c:pt>
                </c:numCache>
              </c:numRef>
            </c:minus>
            <c:noEndCap val="0"/>
          </c:errBars>
          <c:val>
            <c:numRef>
              <c:f>(sites!$C$19,sites!$E$19,sites!$G$19,sites!$I$19,sites!$K$19,sites!$M$19)</c:f>
              <c:numCache>
                <c:ptCount val="6"/>
                <c:pt idx="0">
                  <c:v>1.8777777777777775</c:v>
                </c:pt>
                <c:pt idx="1">
                  <c:v>2.9055555555555554</c:v>
                </c:pt>
                <c:pt idx="2">
                  <c:v>3.501111111111111</c:v>
                </c:pt>
                <c:pt idx="3">
                  <c:v>4.5633333333333335</c:v>
                </c:pt>
                <c:pt idx="4">
                  <c:v>4.386666666666667</c:v>
                </c:pt>
                <c:pt idx="5">
                  <c:v>4.3244444444444445</c:v>
                </c:pt>
              </c:numCache>
            </c:numRef>
          </c:val>
        </c:ser>
        <c:ser>
          <c:idx val="3"/>
          <c:order val="3"/>
          <c:tx>
            <c:v>C +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(sites!$D$20,sites!$F$20,sites!$H$20,sites!$J$20,sites!$L$20,sites!$N$20)</c:f>
                <c:numCache>
                  <c:ptCount val="6"/>
                  <c:pt idx="0">
                    <c:v>0.23021996995895228</c:v>
                  </c:pt>
                  <c:pt idx="1">
                    <c:v>0.3375949797766118</c:v>
                  </c:pt>
                  <c:pt idx="2">
                    <c:v>0.34920191194872197</c:v>
                  </c:pt>
                  <c:pt idx="3">
                    <c:v>0.5697400316843683</c:v>
                  </c:pt>
                  <c:pt idx="4">
                    <c:v>0.3836681307691609</c:v>
                  </c:pt>
                  <c:pt idx="5">
                    <c:v>0.42038048609137296</c:v>
                  </c:pt>
                </c:numCache>
              </c:numRef>
            </c:plus>
            <c:minus>
              <c:numRef>
                <c:f>(sites!$D$20,sites!$F$20,sites!$H$20,sites!$J$20,sites!$L$20,sites!$N$20)</c:f>
                <c:numCache>
                  <c:ptCount val="6"/>
                  <c:pt idx="0">
                    <c:v>0.23021996995895228</c:v>
                  </c:pt>
                  <c:pt idx="1">
                    <c:v>0.3375949797766118</c:v>
                  </c:pt>
                  <c:pt idx="2">
                    <c:v>0.34920191194872197</c:v>
                  </c:pt>
                  <c:pt idx="3">
                    <c:v>0.5697400316843683</c:v>
                  </c:pt>
                  <c:pt idx="4">
                    <c:v>0.3836681307691609</c:v>
                  </c:pt>
                  <c:pt idx="5">
                    <c:v>0.42038048609137296</c:v>
                  </c:pt>
                </c:numCache>
              </c:numRef>
            </c:minus>
            <c:noEndCap val="0"/>
          </c:errBars>
          <c:val>
            <c:numRef>
              <c:f>(sites!$C$20,sites!$E$20,sites!$G$20,sites!$I$20,sites!$K$20,sites!$M$20)</c:f>
              <c:numCache>
                <c:ptCount val="6"/>
                <c:pt idx="0">
                  <c:v>2.258888888888889</c:v>
                </c:pt>
                <c:pt idx="1">
                  <c:v>3.8266666666666667</c:v>
                </c:pt>
                <c:pt idx="2">
                  <c:v>3.192222222222222</c:v>
                </c:pt>
                <c:pt idx="3">
                  <c:v>4.36</c:v>
                </c:pt>
                <c:pt idx="4">
                  <c:v>4.508888888888889</c:v>
                </c:pt>
                <c:pt idx="5">
                  <c:v>4.624444444444444</c:v>
                </c:pt>
              </c:numCache>
            </c:numRef>
          </c:val>
        </c:ser>
        <c:axId val="39000920"/>
        <c:axId val="15463961"/>
      </c:barChart>
      <c:catAx>
        <c:axId val="3900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auto val="0"/>
        <c:lblOffset val="100"/>
        <c:noMultiLvlLbl val="0"/>
      </c:catAx>
      <c:valAx>
        <c:axId val="1546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(umol/g*s)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respiration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(sites!$D$22,sites!$F$22,sites!$H$22,sites!$J$22,sites!$L$22,sites!$N$22)</c:f>
                <c:numCache>
                  <c:ptCount val="6"/>
                  <c:pt idx="0">
                    <c:v>0.5111751167652824</c:v>
                  </c:pt>
                  <c:pt idx="1">
                    <c:v>0.49692759737917475</c:v>
                  </c:pt>
                  <c:pt idx="2">
                    <c:v>0.7470195925174515</c:v>
                  </c:pt>
                  <c:pt idx="3">
                    <c:v>0.4246668992382626</c:v>
                  </c:pt>
                  <c:pt idx="4">
                    <c:v>0.27393114391200124</c:v>
                  </c:pt>
                  <c:pt idx="5">
                    <c:v>0.430917768787491</c:v>
                  </c:pt>
                </c:numCache>
              </c:numRef>
            </c:plus>
            <c:minus>
              <c:numRef>
                <c:f>(sites!$D$22,sites!$F$22,sites!$H$22,sites!$J$22,sites!$L$22,sites!$N$22)</c:f>
                <c:numCache>
                  <c:ptCount val="6"/>
                  <c:pt idx="0">
                    <c:v>0.5111751167652824</c:v>
                  </c:pt>
                  <c:pt idx="1">
                    <c:v>0.49692759737917475</c:v>
                  </c:pt>
                  <c:pt idx="2">
                    <c:v>0.7470195925174515</c:v>
                  </c:pt>
                  <c:pt idx="3">
                    <c:v>0.4246668992382626</c:v>
                  </c:pt>
                  <c:pt idx="4">
                    <c:v>0.27393114391200124</c:v>
                  </c:pt>
                  <c:pt idx="5">
                    <c:v>0.430917768787491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(sites!$C$4,sites!$E$4,sites!$G$4,sites!$I$4,sites!$L$4,sites!$L$4,sites!$K$4,sites!$M$4)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</c:strCache>
            </c:strRef>
          </c:cat>
          <c:val>
            <c:numRef>
              <c:f>(sites!$C$23,sites!$E$23,sites!$G$23,sites!$I$23,sites!$K$23,sites!$M$23)</c:f>
              <c:numCache>
                <c:ptCount val="6"/>
                <c:pt idx="0">
                  <c:v>1.9522222222222225</c:v>
                </c:pt>
                <c:pt idx="1">
                  <c:v>3.4466666666666668</c:v>
                </c:pt>
                <c:pt idx="2">
                  <c:v>3.751111111111111</c:v>
                </c:pt>
                <c:pt idx="3">
                  <c:v>4.547777777777777</c:v>
                </c:pt>
                <c:pt idx="4">
                  <c:v>3.638888888888889</c:v>
                </c:pt>
                <c:pt idx="5">
                  <c:v>4.492222222222222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(sites!$D$23,sites!$F$23,sites!$H$23,sites!$J$23,sites!$L$23,sites!$N$23)</c:f>
                <c:numCache>
                  <c:ptCount val="6"/>
                  <c:pt idx="0">
                    <c:v>0.35360751067382273</c:v>
                  </c:pt>
                  <c:pt idx="1">
                    <c:v>0.3301570894342613</c:v>
                  </c:pt>
                  <c:pt idx="2">
                    <c:v>0.3535132316311129</c:v>
                  </c:pt>
                  <c:pt idx="3">
                    <c:v>0.4158540223458656</c:v>
                  </c:pt>
                  <c:pt idx="4">
                    <c:v>0.27331526588886823</c:v>
                  </c:pt>
                  <c:pt idx="5">
                    <c:v>0.5661904316908496</c:v>
                  </c:pt>
                </c:numCache>
              </c:numRef>
            </c:plus>
            <c:minus>
              <c:numRef>
                <c:f>(sites!$D$23,sites!$F$23,sites!$H$23,sites!$J$23,sites!$L$23,sites!$N$23)</c:f>
                <c:numCache>
                  <c:ptCount val="6"/>
                  <c:pt idx="0">
                    <c:v>0.35360751067382273</c:v>
                  </c:pt>
                  <c:pt idx="1">
                    <c:v>0.3301570894342613</c:v>
                  </c:pt>
                  <c:pt idx="2">
                    <c:v>0.3535132316311129</c:v>
                  </c:pt>
                  <c:pt idx="3">
                    <c:v>0.4158540223458656</c:v>
                  </c:pt>
                  <c:pt idx="4">
                    <c:v>0.27331526588886823</c:v>
                  </c:pt>
                  <c:pt idx="5">
                    <c:v>0.5661904316908496</c:v>
                  </c:pt>
                </c:numCache>
              </c:numRef>
            </c:minus>
            <c:noEndCap val="0"/>
          </c:errBars>
          <c:val>
            <c:numRef>
              <c:f>(sites!$C$23,sites!$E$23,sites!$G$23,sites!$I$23,sites!$K$23,sites!$M$23)</c:f>
              <c:numCache>
                <c:ptCount val="6"/>
                <c:pt idx="0">
                  <c:v>1.9522222222222225</c:v>
                </c:pt>
                <c:pt idx="1">
                  <c:v>3.4466666666666668</c:v>
                </c:pt>
                <c:pt idx="2">
                  <c:v>3.751111111111111</c:v>
                </c:pt>
                <c:pt idx="3">
                  <c:v>4.547777777777777</c:v>
                </c:pt>
                <c:pt idx="4">
                  <c:v>3.638888888888889</c:v>
                </c:pt>
                <c:pt idx="5">
                  <c:v>4.492222222222222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(sites!$D$24,sites!$F$24,sites!$H$24,sites!$J$24,sites!$L$24,sites!$N$24)</c:f>
                <c:numCache>
                  <c:ptCount val="6"/>
                  <c:pt idx="0">
                    <c:v>0.903032613605161</c:v>
                  </c:pt>
                  <c:pt idx="1">
                    <c:v>1.0145539675573814</c:v>
                  </c:pt>
                  <c:pt idx="2">
                    <c:v>0.519919271986253</c:v>
                  </c:pt>
                  <c:pt idx="3">
                    <c:v>1.2013496782297497</c:v>
                  </c:pt>
                  <c:pt idx="4">
                    <c:v>0.9955685763037395</c:v>
                  </c:pt>
                  <c:pt idx="5">
                    <c:v>0.8945576187889372</c:v>
                  </c:pt>
                </c:numCache>
              </c:numRef>
            </c:plus>
            <c:minus>
              <c:numRef>
                <c:f>(sites!$D$24,sites!$F$24,sites!$H$24,sites!$J$24,sites!$L$24,sites!$N$24)</c:f>
                <c:numCache>
                  <c:ptCount val="6"/>
                  <c:pt idx="0">
                    <c:v>0.903032613605161</c:v>
                  </c:pt>
                  <c:pt idx="1">
                    <c:v>1.0145539675573814</c:v>
                  </c:pt>
                  <c:pt idx="2">
                    <c:v>0.519919271986253</c:v>
                  </c:pt>
                  <c:pt idx="3">
                    <c:v>1.2013496782297497</c:v>
                  </c:pt>
                  <c:pt idx="4">
                    <c:v>0.9955685763037395</c:v>
                  </c:pt>
                  <c:pt idx="5">
                    <c:v>0.8945576187889372</c:v>
                  </c:pt>
                </c:numCache>
              </c:numRef>
            </c:minus>
            <c:noEndCap val="0"/>
          </c:errBars>
          <c:val>
            <c:numRef>
              <c:f>(sites!$C$24,sites!$E$24,sites!$G$24,sites!$I$24,sites!$K$24,sites!$M$24)</c:f>
              <c:numCache>
                <c:ptCount val="6"/>
                <c:pt idx="0">
                  <c:v>3.2488888888888887</c:v>
                </c:pt>
                <c:pt idx="1">
                  <c:v>4.844444444444444</c:v>
                </c:pt>
                <c:pt idx="2">
                  <c:v>3.9711111111111115</c:v>
                </c:pt>
                <c:pt idx="3">
                  <c:v>6.357222222222222</c:v>
                </c:pt>
                <c:pt idx="4">
                  <c:v>5.477777777777778</c:v>
                </c:pt>
                <c:pt idx="5">
                  <c:v>5.98</c:v>
                </c:pt>
              </c:numCache>
            </c:numRef>
          </c:val>
        </c:ser>
        <c:ser>
          <c:idx val="3"/>
          <c:order val="3"/>
          <c:tx>
            <c:v>C +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(sites!$D$25,sites!$F$25,sites!$H$25,sites!$J$25,sites!$L$25,sites!$N$25)</c:f>
                <c:numCache>
                  <c:ptCount val="6"/>
                  <c:pt idx="0">
                    <c:v>0.39423781755448517</c:v>
                  </c:pt>
                  <c:pt idx="1">
                    <c:v>0.3561176113117975</c:v>
                  </c:pt>
                  <c:pt idx="2">
                    <c:v>0.6990787588756447</c:v>
                  </c:pt>
                  <c:pt idx="3">
                    <c:v>0.5226865547992452</c:v>
                  </c:pt>
                  <c:pt idx="4">
                    <c:v>0.498651267339967</c:v>
                  </c:pt>
                  <c:pt idx="5">
                    <c:v>0.4986713829248151</c:v>
                  </c:pt>
                </c:numCache>
              </c:numRef>
            </c:plus>
            <c:minus>
              <c:numRef>
                <c:f>(sites!$D$25,sites!$F$25,sites!$H$25,sites!$J$25,sites!$L$25,sites!$N$25)</c:f>
                <c:numCache>
                  <c:ptCount val="6"/>
                  <c:pt idx="0">
                    <c:v>0.39423781755448517</c:v>
                  </c:pt>
                  <c:pt idx="1">
                    <c:v>0.3561176113117975</c:v>
                  </c:pt>
                  <c:pt idx="2">
                    <c:v>0.6990787588756447</c:v>
                  </c:pt>
                  <c:pt idx="3">
                    <c:v>0.5226865547992452</c:v>
                  </c:pt>
                  <c:pt idx="4">
                    <c:v>0.498651267339967</c:v>
                  </c:pt>
                  <c:pt idx="5">
                    <c:v>0.4986713829248151</c:v>
                  </c:pt>
                </c:numCache>
              </c:numRef>
            </c:minus>
            <c:noEndCap val="0"/>
          </c:errBars>
          <c:val>
            <c:numRef>
              <c:f>(sites!$C$25,sites!$E$25,sites!$G$25,sites!$I$25,sites!$K$25,sites!$M$25)</c:f>
              <c:numCache>
                <c:ptCount val="6"/>
                <c:pt idx="0">
                  <c:v>2.041111111111111</c:v>
                </c:pt>
                <c:pt idx="1">
                  <c:v>3.9488888888888893</c:v>
                </c:pt>
                <c:pt idx="2">
                  <c:v>3.79</c:v>
                </c:pt>
                <c:pt idx="3">
                  <c:v>4.657777777777778</c:v>
                </c:pt>
                <c:pt idx="4">
                  <c:v>4.627777777777777</c:v>
                </c:pt>
                <c:pt idx="5">
                  <c:v>4.685</c:v>
                </c:pt>
              </c:numCache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0"/>
        <c:lblOffset val="100"/>
        <c:noMultiLvlLbl val="0"/>
      </c:cat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(umol/g*s)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5 respiration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(sites!$D$27,sites!$F$27,sites!$H$27,sites!$J$27,sites!$L$27,sites!$N$27)</c:f>
                <c:numCache>
                  <c:ptCount val="6"/>
                  <c:pt idx="0">
                    <c:v>0.18839477857040704</c:v>
                  </c:pt>
                  <c:pt idx="1">
                    <c:v>0.8311021984073499</c:v>
                  </c:pt>
                  <c:pt idx="2">
                    <c:v>1.173964476716648</c:v>
                  </c:pt>
                  <c:pt idx="3">
                    <c:v>0.5081642098746515</c:v>
                  </c:pt>
                  <c:pt idx="4">
                    <c:v>0.9043277292969127</c:v>
                  </c:pt>
                  <c:pt idx="5">
                    <c:v>0.39563045483143044</c:v>
                  </c:pt>
                </c:numCache>
              </c:numRef>
            </c:plus>
            <c:minus>
              <c:numRef>
                <c:f>(sites!$D$27,sites!$F$27,sites!$H$27,sites!$J$27,sites!$L$27,sites!$N$27)</c:f>
                <c:numCache>
                  <c:ptCount val="6"/>
                  <c:pt idx="0">
                    <c:v>0.18839477857040704</c:v>
                  </c:pt>
                  <c:pt idx="1">
                    <c:v>0.8311021984073499</c:v>
                  </c:pt>
                  <c:pt idx="2">
                    <c:v>1.173964476716648</c:v>
                  </c:pt>
                  <c:pt idx="3">
                    <c:v>0.5081642098746515</c:v>
                  </c:pt>
                  <c:pt idx="4">
                    <c:v>0.9043277292969127</c:v>
                  </c:pt>
                  <c:pt idx="5">
                    <c:v>0.39563045483143044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(sites!$C$27,sites!$E$27,sites!$G$27,sites!$I$27,sites!$K$27,sites!$M$27)</c:f>
              <c:numCache>
                <c:ptCount val="6"/>
                <c:pt idx="0">
                  <c:v>2.223333333333333</c:v>
                </c:pt>
                <c:pt idx="1">
                  <c:v>3.632222222222222</c:v>
                </c:pt>
                <c:pt idx="2">
                  <c:v>3.926666666666667</c:v>
                </c:pt>
                <c:pt idx="3">
                  <c:v>4.851111111111112</c:v>
                </c:pt>
                <c:pt idx="4">
                  <c:v>4.014444444444444</c:v>
                </c:pt>
                <c:pt idx="5">
                  <c:v>3.6888888888888887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(sites!$D$28,sites!$F$28,sites!$H$28,sites!$J$28,sites!$L$28,sites!$N$28)</c:f>
                <c:numCache>
                  <c:ptCount val="6"/>
                  <c:pt idx="0">
                    <c:v>0.2855620405662241</c:v>
                  </c:pt>
                  <c:pt idx="1">
                    <c:v>0.4112627348022621</c:v>
                  </c:pt>
                  <c:pt idx="2">
                    <c:v>0.1453008798287622</c:v>
                  </c:pt>
                  <c:pt idx="3">
                    <c:v>0.36554880101831017</c:v>
                  </c:pt>
                  <c:pt idx="4">
                    <c:v>0.24686428520270134</c:v>
                  </c:pt>
                  <c:pt idx="5">
                    <c:v>0.4031726034196143</c:v>
                  </c:pt>
                </c:numCache>
              </c:numRef>
            </c:plus>
            <c:minus>
              <c:numRef>
                <c:f>(sites!$D$28,sites!$F$28,sites!$H$28,sites!$J$28,sites!$L$28,sites!$N$28)</c:f>
                <c:numCache>
                  <c:ptCount val="6"/>
                  <c:pt idx="0">
                    <c:v>0.2855620405662241</c:v>
                  </c:pt>
                  <c:pt idx="1">
                    <c:v>0.4112627348022621</c:v>
                  </c:pt>
                  <c:pt idx="2">
                    <c:v>0.1453008798287622</c:v>
                  </c:pt>
                  <c:pt idx="3">
                    <c:v>0.36554880101831017</c:v>
                  </c:pt>
                  <c:pt idx="4">
                    <c:v>0.24686428520270134</c:v>
                  </c:pt>
                  <c:pt idx="5">
                    <c:v>0.4031726034196143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(sites!$C$28,sites!$E$28,sites!$G$28,sites!$I$28,sites!$K$28,sites!$M$28)</c:f>
              <c:numCache>
                <c:ptCount val="6"/>
                <c:pt idx="0">
                  <c:v>1.8711111111111112</c:v>
                </c:pt>
                <c:pt idx="1">
                  <c:v>3.7</c:v>
                </c:pt>
                <c:pt idx="2">
                  <c:v>3.462222222222222</c:v>
                </c:pt>
                <c:pt idx="3">
                  <c:v>4.763333333333333</c:v>
                </c:pt>
                <c:pt idx="4">
                  <c:v>3.7822222222222224</c:v>
                </c:pt>
                <c:pt idx="5">
                  <c:v>4.25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(sites!$D$29,sites!$F$29,sites!$H$29,sites!$J$29,sites!$L$29,sites!$N$29)</c:f>
                <c:numCache>
                  <c:ptCount val="6"/>
                  <c:pt idx="0">
                    <c:v>0.4571260193107204</c:v>
                  </c:pt>
                  <c:pt idx="1">
                    <c:v>0.18315479522073003</c:v>
                  </c:pt>
                  <c:pt idx="2">
                    <c:v>0.10092779474994847</c:v>
                  </c:pt>
                  <c:pt idx="3">
                    <c:v>0.2724126318203889</c:v>
                  </c:pt>
                  <c:pt idx="4">
                    <c:v>0.24158683227954242</c:v>
                  </c:pt>
                  <c:pt idx="5">
                    <c:v>0.12341338743235718</c:v>
                  </c:pt>
                </c:numCache>
              </c:numRef>
            </c:plus>
            <c:minus>
              <c:numRef>
                <c:f>(sites!$D$29,sites!$F$29,sites!$H$29,sites!$J$29,sites!$L$29,sites!$N$29)</c:f>
                <c:numCache>
                  <c:ptCount val="6"/>
                  <c:pt idx="0">
                    <c:v>0.4571260193107204</c:v>
                  </c:pt>
                  <c:pt idx="1">
                    <c:v>0.18315479522073003</c:v>
                  </c:pt>
                  <c:pt idx="2">
                    <c:v>0.10092779474994847</c:v>
                  </c:pt>
                  <c:pt idx="3">
                    <c:v>0.2724126318203889</c:v>
                  </c:pt>
                  <c:pt idx="4">
                    <c:v>0.24158683227954242</c:v>
                  </c:pt>
                  <c:pt idx="5">
                    <c:v>0.12341338743235718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(sites!$C$29,sites!$E$29,sites!$G$29,sites!$I$29,sites!$K$29,sites!$M$29)</c:f>
              <c:numCache>
                <c:ptCount val="6"/>
                <c:pt idx="0">
                  <c:v>2.3855555555555554</c:v>
                </c:pt>
                <c:pt idx="1">
                  <c:v>3.384444444444444</c:v>
                </c:pt>
                <c:pt idx="2">
                  <c:v>3.7677777777777774</c:v>
                </c:pt>
                <c:pt idx="3">
                  <c:v>4.648888888888888</c:v>
                </c:pt>
                <c:pt idx="4">
                  <c:v>4.194444444444444</c:v>
                </c:pt>
                <c:pt idx="5">
                  <c:v>4.774444444444445</c:v>
                </c:pt>
              </c:numCache>
            </c:numRef>
          </c:val>
        </c:ser>
        <c:ser>
          <c:idx val="3"/>
          <c:order val="3"/>
          <c:tx>
            <c:v>C +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(sites!$D$30,sites!$F$30,sites!$H$30,sites!$J$30,sites!$L$30,sites!$N$30)</c:f>
                <c:numCache>
                  <c:ptCount val="6"/>
                  <c:pt idx="0">
                    <c:v>0.1855355944020537</c:v>
                  </c:pt>
                  <c:pt idx="1">
                    <c:v>0.38080000259362917</c:v>
                  </c:pt>
                  <c:pt idx="2">
                    <c:v>0.6808010894944205</c:v>
                  </c:pt>
                  <c:pt idx="3">
                    <c:v>0.2861688183443349</c:v>
                  </c:pt>
                  <c:pt idx="4">
                    <c:v>0.2514722084146433</c:v>
                  </c:pt>
                  <c:pt idx="5">
                    <c:v>0.3485698293397291</c:v>
                  </c:pt>
                </c:numCache>
              </c:numRef>
            </c:plus>
            <c:minus>
              <c:numRef>
                <c:f>(sites!$D$30,sites!$F$30,sites!$H$30,sites!$J$30,sites!$L$30,sites!$N$30)</c:f>
                <c:numCache>
                  <c:ptCount val="6"/>
                  <c:pt idx="0">
                    <c:v>0.1855355944020537</c:v>
                  </c:pt>
                  <c:pt idx="1">
                    <c:v>0.38080000259362917</c:v>
                  </c:pt>
                  <c:pt idx="2">
                    <c:v>0.6808010894944205</c:v>
                  </c:pt>
                  <c:pt idx="3">
                    <c:v>0.2861688183443349</c:v>
                  </c:pt>
                  <c:pt idx="4">
                    <c:v>0.2514722084146433</c:v>
                  </c:pt>
                  <c:pt idx="5">
                    <c:v>0.3485698293397291</c:v>
                  </c:pt>
                </c:numCache>
              </c:numRef>
            </c:minus>
            <c:noEndCap val="0"/>
          </c:errBars>
          <c:cat>
            <c:strRef>
              <c:f>(sites!$C$4,sites!$E$4,sites!$G$4,sites!$I$4,sites!$K$4,sites!$M$4)</c:f>
              <c:strCache>
                <c:ptCount val="6"/>
                <c:pt idx="0">
                  <c:v>36672</c:v>
                </c:pt>
                <c:pt idx="1">
                  <c:v>37415</c:v>
                </c:pt>
                <c:pt idx="2">
                  <c:v>37427</c:v>
                </c:pt>
                <c:pt idx="3">
                  <c:v>37442</c:v>
                </c:pt>
                <c:pt idx="4">
                  <c:v>37456</c:v>
                </c:pt>
                <c:pt idx="5">
                  <c:v>37462</c:v>
                </c:pt>
              </c:strCache>
            </c:strRef>
          </c:cat>
          <c:val>
            <c:numRef>
              <c:f>(sites!$C$30,sites!$E$30,sites!$G$30,sites!$I$30,sites!$K$30,sites!$M$30)</c:f>
              <c:numCache>
                <c:ptCount val="6"/>
                <c:pt idx="0">
                  <c:v>1.935555555555556</c:v>
                </c:pt>
                <c:pt idx="1">
                  <c:v>4.01111111111111</c:v>
                </c:pt>
                <c:pt idx="2">
                  <c:v>4.165555555555556</c:v>
                </c:pt>
                <c:pt idx="3">
                  <c:v>4.006666666666667</c:v>
                </c:pt>
                <c:pt idx="4">
                  <c:v>3.4811111111111113</c:v>
                </c:pt>
                <c:pt idx="5">
                  <c:v>3.858333333333333</c:v>
                </c:pt>
              </c:numCache>
            </c:numRef>
          </c:val>
        </c:ser>
        <c:axId val="66047372"/>
        <c:axId val="57555437"/>
      </c:bar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auto val="0"/>
        <c:lblOffset val="100"/>
        <c:noMultiLvlLbl val="0"/>
      </c:cat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(umol/g*s)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19050</xdr:rowOff>
    </xdr:from>
    <xdr:to>
      <xdr:col>8</xdr:col>
      <xdr:colOff>581025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1800225"/>
        <a:ext cx="54006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K13" sqref="K13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 t="s">
        <v>14</v>
      </c>
      <c r="B3" s="2"/>
      <c r="C3" s="2"/>
      <c r="D3" s="2"/>
    </row>
    <row r="5" spans="1:1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  <c r="L5" s="1" t="s">
        <v>37</v>
      </c>
      <c r="N5" s="1" t="s">
        <v>28</v>
      </c>
      <c r="O5" s="1" t="s">
        <v>29</v>
      </c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M6" s="10" t="s">
        <v>9</v>
      </c>
      <c r="N6" s="11">
        <f>AVERAGE(K7,K20,K33,K46,K59)</f>
        <v>2.1455555555555557</v>
      </c>
      <c r="O6" s="11">
        <f>STDEV(G7:G9,G20:G22,G33:G35,G46:G48,G59:G61)/SQRT(15)</f>
        <v>0.11722707429964047</v>
      </c>
      <c r="P6" s="10"/>
    </row>
    <row r="7" spans="1:16" ht="12.75">
      <c r="A7" s="1">
        <v>1</v>
      </c>
      <c r="B7" s="1" t="s">
        <v>9</v>
      </c>
      <c r="C7" s="1">
        <v>1</v>
      </c>
      <c r="D7" s="1">
        <v>1.88</v>
      </c>
      <c r="E7" s="1">
        <v>1.95</v>
      </c>
      <c r="F7" s="1">
        <v>2.04</v>
      </c>
      <c r="G7" s="6">
        <f>(D7+E7+F7)/3</f>
        <v>1.9566666666666668</v>
      </c>
      <c r="H7" s="1">
        <v>8</v>
      </c>
      <c r="I7" s="1">
        <v>7</v>
      </c>
      <c r="K7" s="6">
        <f>AVERAGE(G7:G9)</f>
        <v>1.9855555555555553</v>
      </c>
      <c r="L7" s="6">
        <f>STDEV(G7:G9)/SQRT(3)</f>
        <v>0.11636999316250805</v>
      </c>
      <c r="M7" s="10" t="s">
        <v>10</v>
      </c>
      <c r="N7" s="11">
        <f>AVERAGE(K10,K23,K36,K49,K62)</f>
        <v>1.9862222222222221</v>
      </c>
      <c r="O7" s="11">
        <f>STDEV(G10:G12,G23:G25,G36:G38,G49:G51,G62:G64)/SQRT(15)</f>
        <v>0.1199743652807337</v>
      </c>
      <c r="P7" s="10"/>
    </row>
    <row r="8" spans="3:23" ht="12.75">
      <c r="C8" s="1">
        <v>2</v>
      </c>
      <c r="D8" s="1">
        <v>2.1</v>
      </c>
      <c r="E8" s="1">
        <v>2.18</v>
      </c>
      <c r="F8" s="1">
        <v>2.32</v>
      </c>
      <c r="G8" s="6">
        <f aca="true" t="shared" si="0" ref="G8:G70">(D8+E8+F8)/3</f>
        <v>2.1999999999999997</v>
      </c>
      <c r="K8" s="6"/>
      <c r="L8" s="6"/>
      <c r="M8" s="10" t="s">
        <v>11</v>
      </c>
      <c r="N8" s="11">
        <f>AVERAGE(K13,K26,K39,K52,K65)</f>
        <v>2.3575555555555554</v>
      </c>
      <c r="O8" s="11">
        <f>STDEV(G13:G15,G26:G28,G39:G41,G52:G54,G65:G67)/SQRT(15)</f>
        <v>0.24352905081132536</v>
      </c>
      <c r="P8" s="10"/>
      <c r="T8" s="8"/>
      <c r="U8" s="8"/>
      <c r="V8" s="8"/>
      <c r="W8" s="8"/>
    </row>
    <row r="9" spans="3:16" ht="12.75">
      <c r="C9" s="1">
        <v>3</v>
      </c>
      <c r="D9" s="4">
        <v>1.44</v>
      </c>
      <c r="E9" s="4">
        <v>1.86</v>
      </c>
      <c r="F9" s="4">
        <v>2.1</v>
      </c>
      <c r="G9" s="7">
        <f t="shared" si="0"/>
        <v>1.8</v>
      </c>
      <c r="H9" s="5"/>
      <c r="K9" s="6"/>
      <c r="L9" s="6"/>
      <c r="M9" s="10" t="s">
        <v>12</v>
      </c>
      <c r="N9" s="11">
        <f>AVERAGE(K16,K29,K42,K55,K68)</f>
        <v>2.178444444444444</v>
      </c>
      <c r="O9" s="11">
        <f>STDEV(G16:G18,G29:G31,G42:G44,G55:G57,G68:G70)/SQRT(15)</f>
        <v>0.1168646241940089</v>
      </c>
      <c r="P9" s="10"/>
    </row>
    <row r="10" spans="2:23" ht="12.75">
      <c r="B10" s="1" t="s">
        <v>10</v>
      </c>
      <c r="C10" s="1">
        <v>1</v>
      </c>
      <c r="D10" s="1">
        <v>1.99</v>
      </c>
      <c r="E10" s="1">
        <v>1.93</v>
      </c>
      <c r="F10" s="1">
        <v>1.78</v>
      </c>
      <c r="G10" s="6">
        <f t="shared" si="0"/>
        <v>1.9000000000000001</v>
      </c>
      <c r="H10" s="1">
        <v>8</v>
      </c>
      <c r="I10" s="1">
        <v>7</v>
      </c>
      <c r="K10" s="6">
        <f>AVERAGE(G10:G12)</f>
        <v>1.9766666666666668</v>
      </c>
      <c r="L10" s="6">
        <f>STDEV(G10:G12)/SQRT(3)</f>
        <v>0.31507200823045145</v>
      </c>
      <c r="M10" s="10"/>
      <c r="N10" s="11"/>
      <c r="O10" s="11"/>
      <c r="P10" s="10"/>
      <c r="T10" s="8"/>
      <c r="U10" s="8"/>
      <c r="V10" s="8"/>
      <c r="W10" s="8"/>
    </row>
    <row r="11" spans="3:16" ht="12.75">
      <c r="C11" s="1">
        <v>2</v>
      </c>
      <c r="D11" s="1">
        <v>2.72</v>
      </c>
      <c r="E11" s="1">
        <v>2.47</v>
      </c>
      <c r="F11" s="1">
        <v>2.48</v>
      </c>
      <c r="G11" s="6">
        <f t="shared" si="0"/>
        <v>2.5566666666666666</v>
      </c>
      <c r="K11" s="6"/>
      <c r="L11" s="6"/>
      <c r="M11" s="10">
        <v>1</v>
      </c>
      <c r="N11" s="11">
        <f>AVERAGE(K7,K10,K13,K16)</f>
        <v>2.138333333333333</v>
      </c>
      <c r="O11" s="11">
        <f>STDEV(G7:G18)/SQRT(15)</f>
        <v>0.12421091002142381</v>
      </c>
      <c r="P11" s="10"/>
    </row>
    <row r="12" spans="3:23" ht="12.75">
      <c r="C12" s="1">
        <v>3</v>
      </c>
      <c r="D12" s="1">
        <v>1.46</v>
      </c>
      <c r="E12" s="1">
        <v>1.49</v>
      </c>
      <c r="F12" s="1">
        <v>1.47</v>
      </c>
      <c r="G12" s="6">
        <f t="shared" si="0"/>
        <v>1.4733333333333334</v>
      </c>
      <c r="K12" s="6"/>
      <c r="L12" s="6"/>
      <c r="M12" s="10">
        <v>2</v>
      </c>
      <c r="N12" s="12">
        <f>AVERAGE(G20:G31)</f>
        <v>2.2844444444444445</v>
      </c>
      <c r="O12" s="12">
        <f>STDEV(G20:G31)/SQRT(15)</f>
        <v>0.12893259447070504</v>
      </c>
      <c r="P12" s="10"/>
      <c r="T12" s="8"/>
      <c r="U12" s="8"/>
      <c r="V12" s="8"/>
      <c r="W12" s="8"/>
    </row>
    <row r="13" spans="2:16" ht="12.75">
      <c r="B13" s="1" t="s">
        <v>11</v>
      </c>
      <c r="C13" s="1">
        <v>1</v>
      </c>
      <c r="D13" s="1">
        <v>1.78</v>
      </c>
      <c r="E13" s="1">
        <v>1.62</v>
      </c>
      <c r="F13" s="1">
        <v>1.79</v>
      </c>
      <c r="G13" s="6">
        <f t="shared" si="0"/>
        <v>1.7300000000000002</v>
      </c>
      <c r="H13" s="1">
        <v>8</v>
      </c>
      <c r="I13" s="1">
        <v>8</v>
      </c>
      <c r="K13" s="6">
        <f>AVERAGE(G13:G15)</f>
        <v>2.002222222222222</v>
      </c>
      <c r="L13" s="6">
        <f>STDEV(G13:G15)/SQRT(3)</f>
        <v>0.27723725187492415</v>
      </c>
      <c r="M13" s="10">
        <v>3</v>
      </c>
      <c r="N13" s="11">
        <f>AVERAGE(G33:G44)</f>
        <v>1.9624999999999997</v>
      </c>
      <c r="O13" s="11">
        <f>STDEV(G33:G44)/SQRT(15)</f>
        <v>0.10231339258880244</v>
      </c>
      <c r="P13" s="10"/>
    </row>
    <row r="14" spans="3:16" ht="12.75">
      <c r="C14" s="1">
        <v>2</v>
      </c>
      <c r="D14" s="1">
        <v>2.72</v>
      </c>
      <c r="E14" s="1">
        <v>2.47</v>
      </c>
      <c r="F14" s="1">
        <v>2.48</v>
      </c>
      <c r="G14" s="6">
        <f t="shared" si="0"/>
        <v>2.5566666666666666</v>
      </c>
      <c r="K14" s="6"/>
      <c r="L14" s="6"/>
      <c r="M14" s="10">
        <v>4</v>
      </c>
      <c r="N14" s="11">
        <f>AVERAGE(G46:G57)</f>
        <v>2.345555555555556</v>
      </c>
      <c r="O14" s="11">
        <f>STDEV(G46:G57)/SQRT(15)</f>
        <v>0.2635464764137031</v>
      </c>
      <c r="P14" s="10"/>
    </row>
    <row r="15" spans="3:16" ht="12.75">
      <c r="C15" s="1">
        <v>3</v>
      </c>
      <c r="D15" s="1">
        <v>1.66</v>
      </c>
      <c r="E15" s="1">
        <v>1.76</v>
      </c>
      <c r="F15" s="1">
        <v>1.74</v>
      </c>
      <c r="G15" s="6">
        <f t="shared" si="0"/>
        <v>1.72</v>
      </c>
      <c r="K15" s="6"/>
      <c r="L15" s="6"/>
      <c r="M15" s="10">
        <v>5</v>
      </c>
      <c r="N15" s="12">
        <f>AVERAGE(G59:G70)</f>
        <v>2.1038888888888887</v>
      </c>
      <c r="O15" s="12">
        <f>STDEV(G59:G70)/SQRT(15)</f>
        <v>0.12770538133531384</v>
      </c>
      <c r="P15" s="10"/>
    </row>
    <row r="16" spans="2:16" ht="12.75">
      <c r="B16" s="1" t="s">
        <v>12</v>
      </c>
      <c r="C16" s="1">
        <v>1</v>
      </c>
      <c r="D16" s="1">
        <v>2.42</v>
      </c>
      <c r="E16" s="1">
        <v>2.26</v>
      </c>
      <c r="F16" s="1">
        <v>2.27</v>
      </c>
      <c r="G16" s="6">
        <f t="shared" si="0"/>
        <v>2.3166666666666664</v>
      </c>
      <c r="H16" s="1">
        <v>9</v>
      </c>
      <c r="I16" s="1">
        <v>9</v>
      </c>
      <c r="K16" s="6">
        <f>AVERAGE(G16:G18)</f>
        <v>2.5888888888888886</v>
      </c>
      <c r="L16" s="6">
        <f>STDEV(G16:G18)/SQRT(3)</f>
        <v>0.31480936814460425</v>
      </c>
      <c r="M16" s="10"/>
      <c r="N16" s="10"/>
      <c r="O16" s="10"/>
      <c r="P16" s="10"/>
    </row>
    <row r="17" spans="3:16" ht="12.75">
      <c r="C17" s="1">
        <v>2</v>
      </c>
      <c r="D17" s="1">
        <v>2.18</v>
      </c>
      <c r="E17" s="1">
        <v>2.24</v>
      </c>
      <c r="F17" s="1">
        <v>2.28</v>
      </c>
      <c r="G17" s="6">
        <f t="shared" si="0"/>
        <v>2.233333333333333</v>
      </c>
      <c r="K17" s="6"/>
      <c r="L17" s="6"/>
      <c r="M17" s="10"/>
      <c r="N17" s="10"/>
      <c r="O17" s="10"/>
      <c r="P17" s="10"/>
    </row>
    <row r="18" spans="3:15" ht="12.75">
      <c r="C18" s="1">
        <v>3</v>
      </c>
      <c r="D18" s="1">
        <v>3.22</v>
      </c>
      <c r="E18" s="1">
        <v>3.27</v>
      </c>
      <c r="F18" s="1">
        <v>3.16</v>
      </c>
      <c r="G18" s="6">
        <f t="shared" si="0"/>
        <v>3.216666666666667</v>
      </c>
      <c r="K18" s="6"/>
      <c r="L18" s="6"/>
      <c r="N18" s="10"/>
      <c r="O18" s="10"/>
    </row>
    <row r="19" spans="7:12" ht="12.75">
      <c r="G19" s="6"/>
      <c r="K19" s="6"/>
      <c r="L19" s="6"/>
    </row>
    <row r="20" spans="1:12" ht="12.75">
      <c r="A20" s="1">
        <v>2</v>
      </c>
      <c r="B20" s="1" t="s">
        <v>9</v>
      </c>
      <c r="C20" s="1">
        <v>1</v>
      </c>
      <c r="D20" s="1">
        <v>2.62</v>
      </c>
      <c r="E20" s="1">
        <v>2.8</v>
      </c>
      <c r="F20" s="1">
        <v>2.71</v>
      </c>
      <c r="G20" s="6">
        <f t="shared" si="0"/>
        <v>2.7099999999999995</v>
      </c>
      <c r="H20" s="1">
        <v>8</v>
      </c>
      <c r="I20" s="1">
        <v>8</v>
      </c>
      <c r="K20" s="6">
        <f>AVERAGE(G20:G22)</f>
        <v>2.513333333333333</v>
      </c>
      <c r="L20" s="6">
        <f>STDEV(G20:G22)/SQRT(3)</f>
        <v>0.16446321214225387</v>
      </c>
    </row>
    <row r="21" spans="3:12" ht="12.75">
      <c r="C21" s="1">
        <v>2</v>
      </c>
      <c r="D21" s="1">
        <v>2.4</v>
      </c>
      <c r="E21" s="1">
        <v>2.6</v>
      </c>
      <c r="F21" s="1">
        <v>2.93</v>
      </c>
      <c r="G21" s="6">
        <f t="shared" si="0"/>
        <v>2.643333333333333</v>
      </c>
      <c r="K21" s="6"/>
      <c r="L21" s="6"/>
    </row>
    <row r="22" spans="3:12" ht="12.75">
      <c r="C22" s="1">
        <v>3</v>
      </c>
      <c r="D22" s="4">
        <v>1.53</v>
      </c>
      <c r="E22" s="4">
        <v>2.4</v>
      </c>
      <c r="F22" s="4">
        <v>2.63</v>
      </c>
      <c r="G22" s="7">
        <f t="shared" si="0"/>
        <v>2.1866666666666665</v>
      </c>
      <c r="K22" s="6"/>
      <c r="L22" s="6"/>
    </row>
    <row r="23" spans="2:12" ht="12.75">
      <c r="B23" s="1" t="s">
        <v>10</v>
      </c>
      <c r="C23" s="1">
        <v>1</v>
      </c>
      <c r="D23" s="1">
        <v>1.57</v>
      </c>
      <c r="E23" s="1">
        <v>1.95</v>
      </c>
      <c r="F23" s="1">
        <v>2.14</v>
      </c>
      <c r="G23" s="6">
        <f t="shared" si="0"/>
        <v>1.8866666666666667</v>
      </c>
      <c r="H23" s="1">
        <v>8</v>
      </c>
      <c r="I23" s="1">
        <v>7</v>
      </c>
      <c r="K23" s="6">
        <f>AVERAGE(G23:G25)</f>
        <v>2.283333333333333</v>
      </c>
      <c r="L23" s="6">
        <f>STDEV(G23:G25)/SQRT(3)</f>
        <v>0.2810891515357916</v>
      </c>
    </row>
    <row r="24" spans="3:12" ht="12.75">
      <c r="C24" s="1">
        <v>2</v>
      </c>
      <c r="D24" s="1">
        <v>2.15</v>
      </c>
      <c r="E24" s="1">
        <v>2.11</v>
      </c>
      <c r="F24" s="1">
        <v>2.15</v>
      </c>
      <c r="G24" s="6">
        <f t="shared" si="0"/>
        <v>2.1366666666666667</v>
      </c>
      <c r="K24" s="6"/>
      <c r="L24" s="6"/>
    </row>
    <row r="25" spans="3:12" ht="12.75">
      <c r="C25" s="1">
        <v>3</v>
      </c>
      <c r="D25" s="1">
        <v>3.05</v>
      </c>
      <c r="E25" s="1">
        <v>2.81</v>
      </c>
      <c r="F25" s="1">
        <v>2.62</v>
      </c>
      <c r="G25" s="6">
        <f t="shared" si="0"/>
        <v>2.8266666666666667</v>
      </c>
      <c r="K25" s="6"/>
      <c r="L25" s="6"/>
    </row>
    <row r="26" spans="2:12" ht="12.75">
      <c r="B26" s="1" t="s">
        <v>11</v>
      </c>
      <c r="C26" s="1">
        <v>1</v>
      </c>
      <c r="D26" s="1">
        <v>2.69</v>
      </c>
      <c r="E26" s="1">
        <v>2.56</v>
      </c>
      <c r="F26" s="1">
        <v>2.78</v>
      </c>
      <c r="G26" s="6">
        <f t="shared" si="0"/>
        <v>2.6766666666666663</v>
      </c>
      <c r="H26" s="1">
        <v>8</v>
      </c>
      <c r="I26" s="1">
        <v>7</v>
      </c>
      <c r="K26" s="6">
        <f>AVERAGE(G26:G28)</f>
        <v>2.273333333333333</v>
      </c>
      <c r="L26" s="6">
        <f>STDEV(G26:G28)/SQRT(3)</f>
        <v>0.5457342997521102</v>
      </c>
    </row>
    <row r="27" spans="3:12" ht="12.75">
      <c r="C27" s="1">
        <v>2</v>
      </c>
      <c r="D27" s="1">
        <v>2.85</v>
      </c>
      <c r="E27" s="1">
        <v>3.08</v>
      </c>
      <c r="F27" s="1">
        <v>2.92</v>
      </c>
      <c r="G27" s="6">
        <f t="shared" si="0"/>
        <v>2.9499999999999997</v>
      </c>
      <c r="K27" s="6"/>
      <c r="L27" s="6"/>
    </row>
    <row r="28" spans="3:12" ht="12.75">
      <c r="C28" s="1">
        <v>3</v>
      </c>
      <c r="D28" s="1">
        <v>1.2</v>
      </c>
      <c r="E28" s="1">
        <v>1.13</v>
      </c>
      <c r="F28" s="1">
        <v>1.25</v>
      </c>
      <c r="G28" s="6">
        <f t="shared" si="0"/>
        <v>1.1933333333333334</v>
      </c>
      <c r="K28" s="6"/>
      <c r="L28" s="6"/>
    </row>
    <row r="29" spans="2:12" ht="12.75">
      <c r="B29" s="1" t="s">
        <v>12</v>
      </c>
      <c r="C29" s="1">
        <v>1</v>
      </c>
      <c r="D29" s="1">
        <v>1.88</v>
      </c>
      <c r="E29" s="1">
        <v>1.95</v>
      </c>
      <c r="F29" s="1">
        <v>2.04</v>
      </c>
      <c r="G29" s="6">
        <f t="shared" si="0"/>
        <v>1.9566666666666668</v>
      </c>
      <c r="H29" s="1">
        <v>8</v>
      </c>
      <c r="I29" s="1">
        <v>8</v>
      </c>
      <c r="K29" s="6">
        <f>AVERAGE(G29:G31)</f>
        <v>2.0677777777777777</v>
      </c>
      <c r="L29" s="6">
        <f>STDEV(G29:G31)/SQRT(3)</f>
        <v>0.059452232096321896</v>
      </c>
    </row>
    <row r="30" spans="3:12" ht="12.75">
      <c r="C30" s="1">
        <v>2</v>
      </c>
      <c r="D30" s="1">
        <v>2.13</v>
      </c>
      <c r="E30" s="1">
        <v>2.01</v>
      </c>
      <c r="F30" s="1">
        <v>2.12</v>
      </c>
      <c r="G30" s="6">
        <f t="shared" si="0"/>
        <v>2.0866666666666664</v>
      </c>
      <c r="K30" s="6"/>
      <c r="L30" s="6"/>
    </row>
    <row r="31" spans="3:12" ht="12.75">
      <c r="C31" s="1">
        <v>3</v>
      </c>
      <c r="D31" s="1">
        <v>1.97</v>
      </c>
      <c r="E31" s="1">
        <v>2.16</v>
      </c>
      <c r="F31" s="1">
        <v>2.35</v>
      </c>
      <c r="G31" s="6">
        <f t="shared" si="0"/>
        <v>2.16</v>
      </c>
      <c r="K31" s="6"/>
      <c r="L31" s="6"/>
    </row>
    <row r="32" spans="7:12" ht="12.75">
      <c r="G32" s="6"/>
      <c r="K32" s="6"/>
      <c r="L32" s="6"/>
    </row>
    <row r="33" spans="1:12" ht="12.75">
      <c r="A33" s="1">
        <v>3</v>
      </c>
      <c r="B33" s="1" t="s">
        <v>9</v>
      </c>
      <c r="C33" s="1">
        <v>1</v>
      </c>
      <c r="D33" s="1">
        <v>2.07</v>
      </c>
      <c r="E33" s="1">
        <v>2.02</v>
      </c>
      <c r="F33" s="1">
        <v>1.9</v>
      </c>
      <c r="G33" s="6">
        <f t="shared" si="0"/>
        <v>1.9966666666666668</v>
      </c>
      <c r="H33" s="1">
        <v>9</v>
      </c>
      <c r="I33" s="1">
        <v>8</v>
      </c>
      <c r="K33" s="6">
        <f>AVERAGE(G33:G35)</f>
        <v>1.8655555555555559</v>
      </c>
      <c r="L33" s="6">
        <f>STDEV(G33:G35)/SQRT(3)</f>
        <v>0.1446494272028865</v>
      </c>
    </row>
    <row r="34" spans="3:12" ht="12.75">
      <c r="C34" s="1">
        <v>2</v>
      </c>
      <c r="D34" s="1">
        <v>1.93</v>
      </c>
      <c r="E34" s="1">
        <v>2.06</v>
      </c>
      <c r="F34" s="1">
        <v>2.08</v>
      </c>
      <c r="G34" s="6">
        <f t="shared" si="0"/>
        <v>2.0233333333333334</v>
      </c>
      <c r="K34" s="6"/>
      <c r="L34" s="6"/>
    </row>
    <row r="35" spans="3:12" ht="12.75">
      <c r="C35" s="1">
        <v>3</v>
      </c>
      <c r="D35" s="1">
        <v>1.44</v>
      </c>
      <c r="E35" s="1">
        <v>1.59</v>
      </c>
      <c r="F35" s="1">
        <v>1.7</v>
      </c>
      <c r="G35" s="6">
        <f t="shared" si="0"/>
        <v>1.5766666666666669</v>
      </c>
      <c r="K35" s="6"/>
      <c r="L35" s="6"/>
    </row>
    <row r="36" spans="2:12" ht="12.75">
      <c r="B36" s="1" t="s">
        <v>10</v>
      </c>
      <c r="C36" s="1">
        <v>1</v>
      </c>
      <c r="D36" s="1">
        <v>2.26</v>
      </c>
      <c r="E36" s="1">
        <v>2.34</v>
      </c>
      <c r="F36" s="1">
        <v>2.22</v>
      </c>
      <c r="G36" s="6">
        <f t="shared" si="0"/>
        <v>2.2733333333333334</v>
      </c>
      <c r="H36" s="1">
        <v>9</v>
      </c>
      <c r="I36" s="1">
        <v>8</v>
      </c>
      <c r="K36" s="6">
        <f>AVERAGE(G36:G38)</f>
        <v>1.847777777777778</v>
      </c>
      <c r="L36" s="6">
        <f>STDEV(G36:G38)/SQRT(3)</f>
        <v>0.24072678022199603</v>
      </c>
    </row>
    <row r="37" spans="3:12" ht="12.75">
      <c r="C37" s="1">
        <v>2</v>
      </c>
      <c r="D37" s="1">
        <v>1.45</v>
      </c>
      <c r="E37" s="1">
        <v>1.43</v>
      </c>
      <c r="F37" s="1">
        <v>1.44</v>
      </c>
      <c r="G37" s="6">
        <f t="shared" si="0"/>
        <v>1.4400000000000002</v>
      </c>
      <c r="K37" s="6"/>
      <c r="L37" s="6"/>
    </row>
    <row r="38" spans="3:12" ht="12.75">
      <c r="C38" s="1">
        <v>3</v>
      </c>
      <c r="D38" s="1">
        <v>1.7</v>
      </c>
      <c r="E38" s="1">
        <v>1.87</v>
      </c>
      <c r="F38" s="1">
        <v>1.92</v>
      </c>
      <c r="G38" s="6">
        <f t="shared" si="0"/>
        <v>1.83</v>
      </c>
      <c r="K38" s="6"/>
      <c r="L38" s="6"/>
    </row>
    <row r="39" spans="2:12" ht="12.75">
      <c r="B39" s="1" t="s">
        <v>11</v>
      </c>
      <c r="C39" s="1">
        <v>1</v>
      </c>
      <c r="D39" s="1">
        <v>1.93</v>
      </c>
      <c r="E39" s="1">
        <v>2.17</v>
      </c>
      <c r="F39" s="1">
        <v>2.24</v>
      </c>
      <c r="G39" s="6">
        <f t="shared" si="0"/>
        <v>2.1133333333333333</v>
      </c>
      <c r="H39" s="1">
        <v>9</v>
      </c>
      <c r="I39" s="1">
        <v>8</v>
      </c>
      <c r="K39" s="6">
        <f>AVERAGE(G39:G41)</f>
        <v>1.8777777777777775</v>
      </c>
      <c r="L39" s="6">
        <f>STDEV(G39:G41)/SQRT(3)</f>
        <v>0.31177706501858815</v>
      </c>
    </row>
    <row r="40" spans="3:12" ht="12.75">
      <c r="C40" s="1">
        <v>2</v>
      </c>
      <c r="D40" s="1">
        <v>1.15</v>
      </c>
      <c r="E40" s="1">
        <v>1.25</v>
      </c>
      <c r="F40" s="1">
        <v>1.38</v>
      </c>
      <c r="G40" s="6">
        <f t="shared" si="0"/>
        <v>1.26</v>
      </c>
      <c r="K40" s="6"/>
      <c r="L40" s="6"/>
    </row>
    <row r="41" spans="3:12" ht="12.75">
      <c r="C41" s="1">
        <v>3</v>
      </c>
      <c r="D41" s="4">
        <v>1.91</v>
      </c>
      <c r="E41" s="4">
        <v>2.36</v>
      </c>
      <c r="F41" s="4">
        <v>2.51</v>
      </c>
      <c r="G41" s="7">
        <f t="shared" si="0"/>
        <v>2.26</v>
      </c>
      <c r="K41" s="6"/>
      <c r="L41" s="6"/>
    </row>
    <row r="42" spans="2:12" ht="12.75">
      <c r="B42" s="1" t="s">
        <v>12</v>
      </c>
      <c r="C42" s="1">
        <v>1</v>
      </c>
      <c r="D42" s="1">
        <v>1.76</v>
      </c>
      <c r="E42" s="1">
        <v>1.79</v>
      </c>
      <c r="F42" s="1">
        <v>1.87</v>
      </c>
      <c r="G42" s="6">
        <f t="shared" si="0"/>
        <v>1.8066666666666666</v>
      </c>
      <c r="H42" s="1">
        <v>9</v>
      </c>
      <c r="I42" s="1">
        <v>8</v>
      </c>
      <c r="K42" s="6">
        <f>AVERAGE(G42:G44)</f>
        <v>2.258888888888889</v>
      </c>
      <c r="L42" s="6">
        <f>STDEV(G42:G44)/SQRT(3)</f>
        <v>0.23021996995895228</v>
      </c>
    </row>
    <row r="43" spans="3:12" ht="12.75">
      <c r="C43" s="1">
        <v>2</v>
      </c>
      <c r="D43" s="1">
        <v>2.61</v>
      </c>
      <c r="E43" s="1">
        <v>2.54</v>
      </c>
      <c r="F43" s="1">
        <v>2.53</v>
      </c>
      <c r="G43" s="6">
        <f t="shared" si="0"/>
        <v>2.56</v>
      </c>
      <c r="K43" s="6"/>
      <c r="L43" s="6"/>
    </row>
    <row r="44" spans="3:12" ht="12.75">
      <c r="C44" s="1">
        <v>3</v>
      </c>
      <c r="D44" s="1">
        <v>2.09</v>
      </c>
      <c r="E44" s="1">
        <v>2.58</v>
      </c>
      <c r="F44" s="1">
        <v>2.56</v>
      </c>
      <c r="G44" s="6">
        <f t="shared" si="0"/>
        <v>2.41</v>
      </c>
      <c r="K44" s="6"/>
      <c r="L44" s="6"/>
    </row>
    <row r="45" spans="7:12" ht="12.75">
      <c r="G45" s="6"/>
      <c r="K45" s="6"/>
      <c r="L45" s="6"/>
    </row>
    <row r="46" spans="1:12" ht="12.75">
      <c r="A46" s="1">
        <v>4</v>
      </c>
      <c r="B46" s="1" t="s">
        <v>9</v>
      </c>
      <c r="C46" s="1">
        <v>1</v>
      </c>
      <c r="D46" s="1">
        <v>3.11</v>
      </c>
      <c r="E46" s="1">
        <v>3.41</v>
      </c>
      <c r="F46" s="1">
        <v>2.96</v>
      </c>
      <c r="G46" s="6">
        <f t="shared" si="0"/>
        <v>3.16</v>
      </c>
      <c r="H46" s="1">
        <v>8</v>
      </c>
      <c r="I46" s="1">
        <v>8</v>
      </c>
      <c r="K46" s="6">
        <f>AVERAGE(G46:G48)</f>
        <v>2.14</v>
      </c>
      <c r="L46" s="6">
        <f>STDEV(G46:G48)/SQRT(3)</f>
        <v>0.5111751167652824</v>
      </c>
    </row>
    <row r="47" spans="3:12" ht="12.75">
      <c r="C47" s="1">
        <v>2</v>
      </c>
      <c r="D47" s="4">
        <v>1.35</v>
      </c>
      <c r="E47" s="4">
        <v>1.76</v>
      </c>
      <c r="F47" s="4">
        <v>1.96</v>
      </c>
      <c r="G47" s="7">
        <f t="shared" si="0"/>
        <v>1.6900000000000002</v>
      </c>
      <c r="K47" s="6"/>
      <c r="L47" s="6"/>
    </row>
    <row r="48" spans="3:12" ht="12.75">
      <c r="C48" s="1">
        <v>3</v>
      </c>
      <c r="D48" s="1">
        <v>1.5</v>
      </c>
      <c r="E48" s="1">
        <v>1.52</v>
      </c>
      <c r="F48" s="1">
        <v>1.69</v>
      </c>
      <c r="G48" s="6">
        <f t="shared" si="0"/>
        <v>1.57</v>
      </c>
      <c r="K48" s="6"/>
      <c r="L48" s="6"/>
    </row>
    <row r="49" spans="2:12" ht="12.75">
      <c r="B49" s="1" t="s">
        <v>10</v>
      </c>
      <c r="C49" s="1">
        <v>1</v>
      </c>
      <c r="D49" s="1">
        <v>2.63</v>
      </c>
      <c r="E49" s="1">
        <v>2.6</v>
      </c>
      <c r="F49" s="1">
        <v>2.63</v>
      </c>
      <c r="G49" s="6">
        <f t="shared" si="0"/>
        <v>2.62</v>
      </c>
      <c r="H49" s="1">
        <v>9</v>
      </c>
      <c r="I49" s="1">
        <v>8</v>
      </c>
      <c r="K49" s="6">
        <f>AVERAGE(G49:G51)</f>
        <v>1.9522222222222225</v>
      </c>
      <c r="L49" s="6">
        <f>STDEV(G49:G51)/SQRT(3)</f>
        <v>0.35360751067382273</v>
      </c>
    </row>
    <row r="50" spans="3:12" ht="12.75">
      <c r="C50" s="1">
        <v>2</v>
      </c>
      <c r="D50" s="1">
        <v>1.7</v>
      </c>
      <c r="E50" s="1">
        <v>1.86</v>
      </c>
      <c r="F50" s="1">
        <v>1.9</v>
      </c>
      <c r="G50" s="6">
        <f t="shared" si="0"/>
        <v>1.82</v>
      </c>
      <c r="K50" s="6"/>
      <c r="L50" s="6"/>
    </row>
    <row r="51" spans="3:12" ht="12.75">
      <c r="C51" s="1">
        <v>3</v>
      </c>
      <c r="D51" s="1">
        <v>1.43</v>
      </c>
      <c r="E51" s="1">
        <v>1.42</v>
      </c>
      <c r="F51" s="1">
        <v>1.4</v>
      </c>
      <c r="G51" s="6">
        <f t="shared" si="0"/>
        <v>1.4166666666666667</v>
      </c>
      <c r="K51" s="6"/>
      <c r="L51" s="6"/>
    </row>
    <row r="52" spans="2:12" ht="12.75">
      <c r="B52" s="1" t="s">
        <v>11</v>
      </c>
      <c r="C52" s="1">
        <v>1</v>
      </c>
      <c r="D52" s="4">
        <v>2.6</v>
      </c>
      <c r="E52" s="4">
        <v>2.98</v>
      </c>
      <c r="F52" s="4">
        <v>3.36</v>
      </c>
      <c r="G52" s="7">
        <f t="shared" si="0"/>
        <v>2.98</v>
      </c>
      <c r="H52" s="1">
        <v>9</v>
      </c>
      <c r="I52" s="1">
        <v>8</v>
      </c>
      <c r="K52" s="6">
        <f>AVERAGE(G52:G54)</f>
        <v>3.2488888888888887</v>
      </c>
      <c r="L52" s="6">
        <f>STDEV(G52:G54)/SQRT(3)</f>
        <v>0.903032613605161</v>
      </c>
    </row>
    <row r="53" spans="3:12" ht="12.75">
      <c r="C53" s="1">
        <v>2</v>
      </c>
      <c r="D53" s="1">
        <v>1.88</v>
      </c>
      <c r="E53" s="1">
        <v>1.8</v>
      </c>
      <c r="F53" s="1">
        <v>1.83</v>
      </c>
      <c r="G53" s="6">
        <f t="shared" si="0"/>
        <v>1.8366666666666667</v>
      </c>
      <c r="K53" s="6"/>
      <c r="L53" s="6"/>
    </row>
    <row r="54" spans="3:12" ht="12.75">
      <c r="C54" s="1">
        <v>3</v>
      </c>
      <c r="D54" s="4">
        <v>4.67</v>
      </c>
      <c r="E54" s="4">
        <v>5.07</v>
      </c>
      <c r="F54" s="4">
        <v>5.05</v>
      </c>
      <c r="G54" s="7">
        <f t="shared" si="0"/>
        <v>4.93</v>
      </c>
      <c r="K54" s="6"/>
      <c r="L54" s="6"/>
    </row>
    <row r="55" spans="2:12" ht="12.75">
      <c r="B55" s="1" t="s">
        <v>12</v>
      </c>
      <c r="C55" s="1">
        <v>1</v>
      </c>
      <c r="D55" s="1">
        <v>1.18</v>
      </c>
      <c r="E55" s="1">
        <v>1.3</v>
      </c>
      <c r="F55" s="1">
        <v>1.36</v>
      </c>
      <c r="G55" s="6">
        <f t="shared" si="0"/>
        <v>1.28</v>
      </c>
      <c r="H55" s="1">
        <v>9</v>
      </c>
      <c r="I55" s="1">
        <v>8</v>
      </c>
      <c r="K55" s="6">
        <f>AVERAGE(G55:G57)</f>
        <v>2.041111111111111</v>
      </c>
      <c r="L55" s="6">
        <f>STDEV(G55:G57)/SQRT(3)</f>
        <v>0.39423781755448517</v>
      </c>
    </row>
    <row r="56" spans="3:12" ht="12.75">
      <c r="C56" s="1">
        <v>2</v>
      </c>
      <c r="D56" s="1">
        <v>2.65</v>
      </c>
      <c r="E56" s="1">
        <v>2.64</v>
      </c>
      <c r="F56" s="1">
        <v>2.51</v>
      </c>
      <c r="G56" s="6">
        <f t="shared" si="0"/>
        <v>2.6</v>
      </c>
      <c r="K56" s="6"/>
      <c r="L56" s="6"/>
    </row>
    <row r="57" spans="3:12" ht="12.75">
      <c r="C57" s="1">
        <v>3</v>
      </c>
      <c r="D57" s="1">
        <v>2.27</v>
      </c>
      <c r="E57" s="1">
        <v>2.17</v>
      </c>
      <c r="F57" s="1">
        <v>2.29</v>
      </c>
      <c r="G57" s="6">
        <f t="shared" si="0"/>
        <v>2.243333333333333</v>
      </c>
      <c r="K57" s="6"/>
      <c r="L57" s="6"/>
    </row>
    <row r="58" spans="7:12" ht="12.75">
      <c r="G58" s="6"/>
      <c r="K58" s="6"/>
      <c r="L58" s="6"/>
    </row>
    <row r="59" spans="1:12" ht="12.75">
      <c r="A59" s="1">
        <v>5</v>
      </c>
      <c r="B59" s="1" t="s">
        <v>9</v>
      </c>
      <c r="C59" s="1">
        <v>1</v>
      </c>
      <c r="D59" s="1">
        <v>1.59</v>
      </c>
      <c r="E59" s="1">
        <v>1.95</v>
      </c>
      <c r="F59" s="1">
        <v>2</v>
      </c>
      <c r="G59" s="6">
        <f t="shared" si="0"/>
        <v>1.8466666666666667</v>
      </c>
      <c r="H59" s="1">
        <v>9</v>
      </c>
      <c r="I59" s="1">
        <v>8</v>
      </c>
      <c r="K59" s="6">
        <f>AVERAGE(G59:G61)</f>
        <v>2.223333333333333</v>
      </c>
      <c r="L59" s="6">
        <f>STDEV(G59:G61)/SQRT(3)</f>
        <v>0.18839477857040704</v>
      </c>
    </row>
    <row r="60" spans="3:12" ht="12.75">
      <c r="C60" s="1">
        <v>2</v>
      </c>
      <c r="D60" s="1">
        <v>2.17</v>
      </c>
      <c r="E60" s="1">
        <v>2.57</v>
      </c>
      <c r="F60" s="1">
        <v>2.47</v>
      </c>
      <c r="G60" s="6">
        <f t="shared" si="0"/>
        <v>2.4033333333333338</v>
      </c>
      <c r="K60" s="6"/>
      <c r="L60" s="6"/>
    </row>
    <row r="61" spans="3:12" ht="12.75">
      <c r="C61" s="1">
        <v>3</v>
      </c>
      <c r="D61" s="1">
        <v>2.54</v>
      </c>
      <c r="E61" s="1">
        <v>2.37</v>
      </c>
      <c r="F61" s="1">
        <v>2.35</v>
      </c>
      <c r="G61" s="6">
        <f t="shared" si="0"/>
        <v>2.42</v>
      </c>
      <c r="K61" s="6"/>
      <c r="L61" s="6"/>
    </row>
    <row r="62" spans="2:12" ht="12.75">
      <c r="B62" s="1" t="s">
        <v>10</v>
      </c>
      <c r="C62" s="1">
        <v>1</v>
      </c>
      <c r="D62" s="1">
        <v>1.52</v>
      </c>
      <c r="E62" s="1">
        <v>1.78</v>
      </c>
      <c r="F62" s="1">
        <v>1.9</v>
      </c>
      <c r="G62" s="6">
        <f t="shared" si="0"/>
        <v>1.7333333333333332</v>
      </c>
      <c r="H62" s="1">
        <v>9</v>
      </c>
      <c r="I62" s="1">
        <v>8</v>
      </c>
      <c r="K62" s="6">
        <f>AVERAGE(G62:G64)</f>
        <v>1.8711111111111112</v>
      </c>
      <c r="L62" s="6">
        <f>STDEV(G62:G64)/SQRT(3)</f>
        <v>0.2855620405662241</v>
      </c>
    </row>
    <row r="63" spans="3:12" ht="12.75">
      <c r="C63" s="1">
        <v>2</v>
      </c>
      <c r="D63" s="1">
        <v>1.32</v>
      </c>
      <c r="E63" s="1">
        <v>1.59</v>
      </c>
      <c r="F63" s="1">
        <v>1.47</v>
      </c>
      <c r="G63" s="6">
        <f t="shared" si="0"/>
        <v>1.46</v>
      </c>
      <c r="K63" s="6"/>
      <c r="L63" s="6"/>
    </row>
    <row r="64" spans="3:12" ht="12.75">
      <c r="C64" s="1">
        <v>3</v>
      </c>
      <c r="D64" s="1">
        <v>2.54</v>
      </c>
      <c r="E64" s="1">
        <v>2.37</v>
      </c>
      <c r="F64" s="1">
        <v>2.35</v>
      </c>
      <c r="G64" s="6">
        <f t="shared" si="0"/>
        <v>2.42</v>
      </c>
      <c r="K64" s="6"/>
      <c r="L64" s="6"/>
    </row>
    <row r="65" spans="2:12" ht="12.75">
      <c r="B65" s="1" t="s">
        <v>11</v>
      </c>
      <c r="C65" s="1">
        <v>1</v>
      </c>
      <c r="D65" s="1">
        <v>3.06</v>
      </c>
      <c r="E65" s="1">
        <v>3.51</v>
      </c>
      <c r="F65" s="1">
        <v>3.15</v>
      </c>
      <c r="G65" s="6">
        <f t="shared" si="0"/>
        <v>3.24</v>
      </c>
      <c r="H65" s="1">
        <v>9</v>
      </c>
      <c r="I65" s="1">
        <v>8</v>
      </c>
      <c r="K65" s="6">
        <f>AVERAGE(G65:G67)</f>
        <v>2.3855555555555554</v>
      </c>
      <c r="L65" s="6">
        <f>STDEV(G65:G67)/SQRT(3)</f>
        <v>0.4571260193107204</v>
      </c>
    </row>
    <row r="66" spans="3:12" ht="12.75">
      <c r="C66" s="1">
        <v>2</v>
      </c>
      <c r="D66" s="1">
        <v>1.51</v>
      </c>
      <c r="E66" s="1">
        <v>1.73</v>
      </c>
      <c r="F66" s="1">
        <v>1.79</v>
      </c>
      <c r="G66" s="6">
        <f t="shared" si="0"/>
        <v>1.6766666666666667</v>
      </c>
      <c r="K66" s="6"/>
      <c r="L66" s="6"/>
    </row>
    <row r="67" spans="3:12" ht="12.75">
      <c r="C67" s="1">
        <v>3</v>
      </c>
      <c r="D67" s="1">
        <v>2.03</v>
      </c>
      <c r="E67" s="1">
        <v>2.4</v>
      </c>
      <c r="F67" s="1">
        <v>2.29</v>
      </c>
      <c r="G67" s="6">
        <f t="shared" si="0"/>
        <v>2.2399999999999998</v>
      </c>
      <c r="K67" s="6"/>
      <c r="L67" s="6"/>
    </row>
    <row r="68" spans="2:12" ht="12.75">
      <c r="B68" s="1" t="s">
        <v>12</v>
      </c>
      <c r="C68" s="1">
        <v>1</v>
      </c>
      <c r="D68" s="1">
        <v>1.82</v>
      </c>
      <c r="E68" s="1">
        <v>2.15</v>
      </c>
      <c r="F68" s="1">
        <v>2.13</v>
      </c>
      <c r="G68" s="6">
        <f t="shared" si="0"/>
        <v>2.033333333333333</v>
      </c>
      <c r="H68" s="1">
        <v>9</v>
      </c>
      <c r="I68" s="1">
        <v>8</v>
      </c>
      <c r="K68" s="6">
        <f>AVERAGE(G68:G70)</f>
        <v>1.935555555555556</v>
      </c>
      <c r="L68" s="6">
        <f>STDEV(G68:G70)/SQRT(3)</f>
        <v>0.1855355944020537</v>
      </c>
    </row>
    <row r="69" spans="3:7" ht="12.75">
      <c r="C69" s="1">
        <v>2</v>
      </c>
      <c r="D69" s="1">
        <v>2.26</v>
      </c>
      <c r="E69" s="1">
        <v>2.24</v>
      </c>
      <c r="F69" s="1">
        <v>2.09</v>
      </c>
      <c r="G69" s="6">
        <f t="shared" si="0"/>
        <v>2.1966666666666668</v>
      </c>
    </row>
    <row r="70" spans="3:7" ht="12.75">
      <c r="C70" s="1">
        <v>3</v>
      </c>
      <c r="D70" s="1">
        <v>1.33</v>
      </c>
      <c r="E70" s="1">
        <v>1.6</v>
      </c>
      <c r="F70" s="1">
        <v>1.8</v>
      </c>
      <c r="G70" s="6">
        <f t="shared" si="0"/>
        <v>1.5766666666666669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27" activeCellId="5" sqref="C27 E27 G27 I27 K27 M27"/>
    </sheetView>
  </sheetViews>
  <sheetFormatPr defaultColWidth="9.140625" defaultRowHeight="12.75"/>
  <cols>
    <col min="3" max="3" width="11.28125" style="0" customWidth="1"/>
  </cols>
  <sheetData>
    <row r="1" ht="12.75">
      <c r="A1" t="s">
        <v>39</v>
      </c>
    </row>
    <row r="2" ht="12.75">
      <c r="A2" t="s">
        <v>38</v>
      </c>
    </row>
    <row r="4" spans="3:13" ht="12.75">
      <c r="C4" s="14">
        <v>36672</v>
      </c>
      <c r="D4" s="14"/>
      <c r="E4" s="14">
        <v>37415</v>
      </c>
      <c r="F4" s="14"/>
      <c r="G4" s="14">
        <v>37427</v>
      </c>
      <c r="H4" s="14"/>
      <c r="I4" s="14">
        <v>37442</v>
      </c>
      <c r="J4" s="14"/>
      <c r="K4" s="14">
        <v>37456</v>
      </c>
      <c r="L4" s="14"/>
      <c r="M4" s="14">
        <v>37462</v>
      </c>
    </row>
    <row r="5" spans="1:14" s="3" customFormat="1" ht="27" customHeight="1">
      <c r="A5" s="3" t="s">
        <v>40</v>
      </c>
      <c r="B5" s="3" t="s">
        <v>30</v>
      </c>
      <c r="C5" s="13" t="s">
        <v>41</v>
      </c>
      <c r="D5" s="3" t="s">
        <v>37</v>
      </c>
      <c r="E5" s="13" t="s">
        <v>41</v>
      </c>
      <c r="F5" s="3" t="s">
        <v>37</v>
      </c>
      <c r="G5" s="13" t="s">
        <v>41</v>
      </c>
      <c r="H5" s="3" t="s">
        <v>37</v>
      </c>
      <c r="I5" s="13" t="s">
        <v>41</v>
      </c>
      <c r="J5" s="3" t="s">
        <v>37</v>
      </c>
      <c r="K5" s="13" t="s">
        <v>41</v>
      </c>
      <c r="L5" s="3" t="s">
        <v>37</v>
      </c>
      <c r="M5" s="13" t="s">
        <v>41</v>
      </c>
      <c r="N5" s="3" t="s">
        <v>37</v>
      </c>
    </row>
    <row r="7" spans="1:14" s="1" customFormat="1" ht="12.75">
      <c r="A7" s="1">
        <v>1</v>
      </c>
      <c r="B7" s="1" t="s">
        <v>9</v>
      </c>
      <c r="C7" s="15">
        <v>1.9855555555555553</v>
      </c>
      <c r="D7" s="15">
        <v>0.11636999316250805</v>
      </c>
      <c r="E7" s="15">
        <v>4.007777777777778</v>
      </c>
      <c r="F7" s="15">
        <v>0.2601590206957671</v>
      </c>
      <c r="G7" s="15">
        <v>3.6966666666666668</v>
      </c>
      <c r="H7" s="15">
        <v>0.1359057407557521</v>
      </c>
      <c r="I7" s="15">
        <v>4.6611111111111105</v>
      </c>
      <c r="J7" s="15">
        <v>0.5172589198104343</v>
      </c>
      <c r="K7" s="15">
        <v>5.4444444444444455</v>
      </c>
      <c r="L7" s="15">
        <v>0.6716544893666825</v>
      </c>
      <c r="M7" s="15">
        <v>5.275555555555556</v>
      </c>
      <c r="N7" s="15">
        <v>0.229018302142096</v>
      </c>
    </row>
    <row r="8" spans="1:14" s="1" customFormat="1" ht="12.75">
      <c r="A8" s="1">
        <v>1</v>
      </c>
      <c r="B8" s="1" t="s">
        <v>10</v>
      </c>
      <c r="C8" s="15">
        <v>1.9766666666666668</v>
      </c>
      <c r="D8" s="15">
        <v>0.31507200823045145</v>
      </c>
      <c r="E8" s="15">
        <v>4.01</v>
      </c>
      <c r="F8" s="15">
        <v>0.7836736849253292</v>
      </c>
      <c r="G8" s="15">
        <v>3.1233333333333335</v>
      </c>
      <c r="H8" s="15">
        <v>0.10751399564362914</v>
      </c>
      <c r="I8" s="15">
        <v>3.6555555555555554</v>
      </c>
      <c r="J8" s="15">
        <v>0.5570834545278132</v>
      </c>
      <c r="K8" s="15">
        <v>3.6944444444444446</v>
      </c>
      <c r="L8" s="15">
        <v>0.6899821074795891</v>
      </c>
      <c r="M8" s="15">
        <v>4.1866666666666665</v>
      </c>
      <c r="N8" s="15">
        <v>0.7169792599924075</v>
      </c>
    </row>
    <row r="9" spans="1:14" s="1" customFormat="1" ht="12.75">
      <c r="A9" s="1">
        <v>1</v>
      </c>
      <c r="B9" s="1" t="s">
        <v>11</v>
      </c>
      <c r="C9" s="15">
        <v>2.002222222222222</v>
      </c>
      <c r="D9" s="15">
        <v>0.27723725187492415</v>
      </c>
      <c r="E9" s="15">
        <v>3.001111111111111</v>
      </c>
      <c r="F9" s="15">
        <v>0.2262932654219062</v>
      </c>
      <c r="G9" s="15">
        <v>3.39</v>
      </c>
      <c r="H9" s="15">
        <v>0.2780953739943146</v>
      </c>
      <c r="I9" s="15">
        <v>4.631111111111111</v>
      </c>
      <c r="J9" s="15">
        <v>0.32235437902875036</v>
      </c>
      <c r="K9" s="15">
        <v>4.821111111111112</v>
      </c>
      <c r="L9" s="15">
        <v>0.5182317990348182</v>
      </c>
      <c r="M9" s="15">
        <v>4.845555555555555</v>
      </c>
      <c r="N9" s="15">
        <v>0.5433106107495846</v>
      </c>
    </row>
    <row r="10" spans="1:14" s="1" customFormat="1" ht="12.75">
      <c r="A10" s="1">
        <v>1</v>
      </c>
      <c r="B10" s="1" t="s">
        <v>12</v>
      </c>
      <c r="C10" s="15">
        <v>2.5888888888888886</v>
      </c>
      <c r="D10" s="15">
        <v>0.31480936814460425</v>
      </c>
      <c r="E10" s="15">
        <v>5.66</v>
      </c>
      <c r="F10" s="15">
        <v>1.1527808567562634</v>
      </c>
      <c r="G10" s="15">
        <v>4.027777777777778</v>
      </c>
      <c r="H10" s="15">
        <v>1.050852093996482</v>
      </c>
      <c r="I10" s="15">
        <v>4.7188888888888885</v>
      </c>
      <c r="J10" s="15">
        <v>0.34846400171872227</v>
      </c>
      <c r="K10" s="15">
        <v>6.326666666666667</v>
      </c>
      <c r="L10" s="15">
        <v>0.9983486364992941</v>
      </c>
      <c r="M10" s="15">
        <v>6.463333333333334</v>
      </c>
      <c r="N10" s="15">
        <v>0.8000370361797371</v>
      </c>
    </row>
    <row r="11" spans="3:14" s="1" customFormat="1" ht="12.7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" customFormat="1" ht="12.75">
      <c r="A12" s="1">
        <v>2</v>
      </c>
      <c r="B12" s="1" t="s">
        <v>9</v>
      </c>
      <c r="C12" s="15">
        <v>2.513333333333333</v>
      </c>
      <c r="D12" s="15">
        <v>0.16446321214225387</v>
      </c>
      <c r="E12" s="15">
        <v>4.431111111111111</v>
      </c>
      <c r="F12" s="15">
        <v>0.353487038545621</v>
      </c>
      <c r="G12" s="15">
        <v>3.8288888888888892</v>
      </c>
      <c r="H12" s="15">
        <v>0.3749386781137387</v>
      </c>
      <c r="I12" s="15">
        <v>5.111111111111111</v>
      </c>
      <c r="J12" s="15">
        <v>0.3531673264811261</v>
      </c>
      <c r="K12" s="15">
        <v>4.903333333333333</v>
      </c>
      <c r="L12" s="15">
        <v>0.16333333333333996</v>
      </c>
      <c r="M12" s="15">
        <v>5.0566666666666675</v>
      </c>
      <c r="N12" s="15">
        <v>0.14930704133627484</v>
      </c>
    </row>
    <row r="13" spans="1:14" s="1" customFormat="1" ht="12.75">
      <c r="A13" s="1">
        <v>2</v>
      </c>
      <c r="B13" s="1" t="s">
        <v>10</v>
      </c>
      <c r="C13" s="15">
        <v>2.283333333333333</v>
      </c>
      <c r="D13" s="15">
        <v>0.2810891515357916</v>
      </c>
      <c r="E13" s="15">
        <v>3.621111111111111</v>
      </c>
      <c r="F13" s="15">
        <v>0.10056015950172305</v>
      </c>
      <c r="G13" s="15">
        <v>4.32</v>
      </c>
      <c r="H13" s="15">
        <v>0.672477453842078</v>
      </c>
      <c r="I13" s="15">
        <v>5.195555555555555</v>
      </c>
      <c r="J13" s="15">
        <v>0.48735618328150876</v>
      </c>
      <c r="K13" s="15">
        <v>4.661111111111111</v>
      </c>
      <c r="L13" s="15">
        <v>0.2675148547854189</v>
      </c>
      <c r="M13" s="15">
        <v>4.952222222222223</v>
      </c>
      <c r="N13" s="15">
        <v>0.35683969496292284</v>
      </c>
    </row>
    <row r="14" spans="1:14" s="1" customFormat="1" ht="12.75">
      <c r="A14" s="1">
        <v>2</v>
      </c>
      <c r="B14" s="1" t="s">
        <v>11</v>
      </c>
      <c r="C14" s="15">
        <v>2.273333333333333</v>
      </c>
      <c r="D14" s="15">
        <v>0.5457342997521102</v>
      </c>
      <c r="E14" s="15">
        <v>3.707777777777778</v>
      </c>
      <c r="F14" s="15">
        <v>0.9323016785102797</v>
      </c>
      <c r="G14" s="15">
        <v>4.1066666666666665</v>
      </c>
      <c r="H14" s="15">
        <v>1.2328873067361474</v>
      </c>
      <c r="I14" s="15">
        <v>5.278888888888889</v>
      </c>
      <c r="J14" s="15">
        <v>1.466530717604993</v>
      </c>
      <c r="K14" s="15">
        <v>5.062777777777778</v>
      </c>
      <c r="L14" s="15">
        <v>1.2545016471555748</v>
      </c>
      <c r="M14" s="15">
        <v>5.25</v>
      </c>
      <c r="N14" s="15">
        <v>1.4066284881601476</v>
      </c>
    </row>
    <row r="15" spans="1:14" s="1" customFormat="1" ht="12.75">
      <c r="A15" s="1">
        <v>2</v>
      </c>
      <c r="B15" s="1" t="s">
        <v>12</v>
      </c>
      <c r="C15" s="15">
        <v>2.0677777777777777</v>
      </c>
      <c r="D15" s="15">
        <v>0.059452232096321896</v>
      </c>
      <c r="E15" s="15">
        <v>4.665555555555556</v>
      </c>
      <c r="F15" s="15">
        <v>0.6179246428145847</v>
      </c>
      <c r="G15" s="15">
        <v>3.533333333333333</v>
      </c>
      <c r="H15" s="15">
        <v>0.24395658387265307</v>
      </c>
      <c r="I15" s="15">
        <v>5.348888888888889</v>
      </c>
      <c r="J15" s="15">
        <v>0.4223318571110415</v>
      </c>
      <c r="K15" s="15">
        <v>5.411111111111111</v>
      </c>
      <c r="L15" s="15">
        <v>0.4474468035144581</v>
      </c>
      <c r="M15" s="15">
        <v>6.131111111111111</v>
      </c>
      <c r="N15" s="15">
        <v>0.6427727359832979</v>
      </c>
    </row>
    <row r="16" spans="3:14" s="1" customFormat="1" ht="12.75">
      <c r="C16" s="15"/>
      <c r="D16" s="15"/>
      <c r="G16" s="15"/>
      <c r="H16" s="15"/>
      <c r="I16" s="15"/>
      <c r="J16" s="15"/>
      <c r="K16" s="15"/>
      <c r="L16" s="15"/>
      <c r="M16" s="15"/>
      <c r="N16" s="15"/>
    </row>
    <row r="17" spans="1:14" s="1" customFormat="1" ht="12.75">
      <c r="A17" s="1">
        <v>3</v>
      </c>
      <c r="B17" s="1" t="s">
        <v>9</v>
      </c>
      <c r="C17" s="15">
        <v>1.8655555555555559</v>
      </c>
      <c r="D17" s="15">
        <v>0.1446494272028865</v>
      </c>
      <c r="E17" s="15">
        <v>2.921111111111111</v>
      </c>
      <c r="F17" s="15">
        <v>0.2367709733627844</v>
      </c>
      <c r="G17" s="15">
        <v>3.3533333333333335</v>
      </c>
      <c r="H17" s="15">
        <v>0.18294909229173636</v>
      </c>
      <c r="I17" s="15">
        <v>3.598888888888889</v>
      </c>
      <c r="J17" s="15">
        <v>0.2351070152972347</v>
      </c>
      <c r="K17" s="15">
        <v>4.046666666666667</v>
      </c>
      <c r="L17" s="15">
        <v>0.1524005443754241</v>
      </c>
      <c r="M17" s="15">
        <v>4.217777777777777</v>
      </c>
      <c r="N17" s="15">
        <v>0.44073311540244364</v>
      </c>
    </row>
    <row r="18" spans="1:14" s="1" customFormat="1" ht="12.75">
      <c r="A18" s="1">
        <v>3</v>
      </c>
      <c r="B18" s="1" t="s">
        <v>10</v>
      </c>
      <c r="C18" s="15">
        <v>1.847777777777778</v>
      </c>
      <c r="D18" s="15">
        <v>0.24072678022199603</v>
      </c>
      <c r="E18" s="15">
        <v>3.3255555555555554</v>
      </c>
      <c r="F18" s="15">
        <v>0.29106657844283507</v>
      </c>
      <c r="G18" s="15">
        <v>2.771111111111111</v>
      </c>
      <c r="H18" s="15">
        <v>0.33851710024826615</v>
      </c>
      <c r="I18" s="15">
        <v>3.4188888888888886</v>
      </c>
      <c r="J18" s="15">
        <v>0.5144228457188994</v>
      </c>
      <c r="K18" s="15">
        <v>3.244444444444444</v>
      </c>
      <c r="L18" s="15">
        <v>0.30108650986012875</v>
      </c>
      <c r="M18" s="15">
        <v>3.7355555555555555</v>
      </c>
      <c r="N18" s="15">
        <v>0.20733166606451384</v>
      </c>
    </row>
    <row r="19" spans="1:14" s="1" customFormat="1" ht="12.75">
      <c r="A19" s="1">
        <v>3</v>
      </c>
      <c r="B19" s="1" t="s">
        <v>11</v>
      </c>
      <c r="C19" s="15">
        <v>1.8777777777777775</v>
      </c>
      <c r="D19" s="15">
        <v>0.31177706501858815</v>
      </c>
      <c r="E19" s="15">
        <v>2.9055555555555554</v>
      </c>
      <c r="F19" s="15">
        <v>0.5572895162644561</v>
      </c>
      <c r="G19" s="15">
        <v>3.501111111111111</v>
      </c>
      <c r="H19" s="15">
        <v>0.5216083862841698</v>
      </c>
      <c r="I19" s="15">
        <v>4.5633333333333335</v>
      </c>
      <c r="J19" s="15">
        <v>0.673517576553073</v>
      </c>
      <c r="K19" s="15">
        <v>4.386666666666667</v>
      </c>
      <c r="L19" s="15">
        <v>0.6480512096820519</v>
      </c>
      <c r="M19" s="15">
        <v>4.3244444444444445</v>
      </c>
      <c r="N19" s="15">
        <v>0.7122248223214804</v>
      </c>
    </row>
    <row r="20" spans="1:14" s="1" customFormat="1" ht="12.75">
      <c r="A20" s="1">
        <v>3</v>
      </c>
      <c r="B20" s="1" t="s">
        <v>12</v>
      </c>
      <c r="C20" s="15">
        <v>2.258888888888889</v>
      </c>
      <c r="D20" s="15">
        <v>0.23021996995895228</v>
      </c>
      <c r="E20" s="15">
        <v>3.8266666666666667</v>
      </c>
      <c r="F20" s="15">
        <v>0.3375949797766118</v>
      </c>
      <c r="G20" s="15">
        <v>3.192222222222222</v>
      </c>
      <c r="H20" s="15">
        <v>0.34920191194872197</v>
      </c>
      <c r="I20" s="15">
        <v>4.36</v>
      </c>
      <c r="J20" s="15">
        <v>0.5697400316843683</v>
      </c>
      <c r="K20" s="15">
        <v>4.508888888888889</v>
      </c>
      <c r="L20" s="15">
        <v>0.3836681307691609</v>
      </c>
      <c r="M20" s="15">
        <v>4.624444444444444</v>
      </c>
      <c r="N20" s="15">
        <v>0.42038048609137296</v>
      </c>
    </row>
    <row r="21" spans="3:14" s="1" customFormat="1" ht="12.7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2.75">
      <c r="A22" s="1">
        <v>4</v>
      </c>
      <c r="B22" s="1" t="s">
        <v>9</v>
      </c>
      <c r="C22" s="15">
        <v>2.14</v>
      </c>
      <c r="D22" s="15">
        <v>0.5111751167652824</v>
      </c>
      <c r="E22" s="15">
        <v>3.71</v>
      </c>
      <c r="F22" s="15">
        <v>0.49692759737917475</v>
      </c>
      <c r="G22" s="15">
        <v>3.878888888888889</v>
      </c>
      <c r="H22" s="15">
        <v>0.7470195925174515</v>
      </c>
      <c r="I22" s="15">
        <v>4.167777777777778</v>
      </c>
      <c r="J22" s="15">
        <v>0.4246668992382626</v>
      </c>
      <c r="K22" s="15">
        <v>3.7455555555555553</v>
      </c>
      <c r="L22" s="15">
        <v>0.27393114391200124</v>
      </c>
      <c r="M22" s="15">
        <v>4.027777777777778</v>
      </c>
      <c r="N22" s="15">
        <v>0.430917768787491</v>
      </c>
    </row>
    <row r="23" spans="1:14" s="1" customFormat="1" ht="12.75">
      <c r="A23" s="1">
        <v>4</v>
      </c>
      <c r="B23" s="1" t="s">
        <v>10</v>
      </c>
      <c r="C23" s="15">
        <v>1.9522222222222225</v>
      </c>
      <c r="D23" s="15">
        <v>0.35360751067382273</v>
      </c>
      <c r="E23" s="15">
        <v>3.4466666666666668</v>
      </c>
      <c r="F23" s="15">
        <v>0.3301570894342613</v>
      </c>
      <c r="G23" s="15">
        <v>3.751111111111111</v>
      </c>
      <c r="H23" s="15">
        <v>0.3535132316311129</v>
      </c>
      <c r="I23" s="15">
        <v>4.547777777777777</v>
      </c>
      <c r="J23" s="15">
        <v>0.4158540223458656</v>
      </c>
      <c r="K23" s="15">
        <v>3.638888888888889</v>
      </c>
      <c r="L23" s="15">
        <v>0.27331526588886823</v>
      </c>
      <c r="M23" s="15">
        <v>4.492222222222222</v>
      </c>
      <c r="N23" s="15">
        <v>0.5661904316908496</v>
      </c>
    </row>
    <row r="24" spans="1:14" s="1" customFormat="1" ht="12.75">
      <c r="A24" s="1">
        <v>4</v>
      </c>
      <c r="B24" s="1" t="s">
        <v>11</v>
      </c>
      <c r="C24" s="15">
        <v>3.2488888888888887</v>
      </c>
      <c r="D24" s="15">
        <v>0.903032613605161</v>
      </c>
      <c r="E24" s="15">
        <v>4.844444444444444</v>
      </c>
      <c r="F24" s="15">
        <v>1.0145539675573814</v>
      </c>
      <c r="G24" s="15">
        <v>3.9711111111111115</v>
      </c>
      <c r="H24" s="15">
        <v>0.519919271986253</v>
      </c>
      <c r="I24" s="15">
        <v>6.357222222222222</v>
      </c>
      <c r="J24" s="15">
        <v>1.2013496782297497</v>
      </c>
      <c r="K24" s="15">
        <v>5.477777777777778</v>
      </c>
      <c r="L24" s="15">
        <v>0.9955685763037395</v>
      </c>
      <c r="M24" s="15">
        <v>5.98</v>
      </c>
      <c r="N24" s="15">
        <v>0.8945576187889372</v>
      </c>
    </row>
    <row r="25" spans="1:14" s="1" customFormat="1" ht="12.75">
      <c r="A25" s="1">
        <v>4</v>
      </c>
      <c r="B25" s="1" t="s">
        <v>12</v>
      </c>
      <c r="C25" s="15">
        <v>2.041111111111111</v>
      </c>
      <c r="D25" s="15">
        <v>0.39423781755448517</v>
      </c>
      <c r="E25" s="15">
        <v>3.9488888888888893</v>
      </c>
      <c r="F25" s="15">
        <v>0.3561176113117975</v>
      </c>
      <c r="G25" s="15">
        <v>3.79</v>
      </c>
      <c r="H25" s="15">
        <v>0.6990787588756447</v>
      </c>
      <c r="I25" s="15">
        <v>4.657777777777778</v>
      </c>
      <c r="J25" s="15">
        <v>0.5226865547992452</v>
      </c>
      <c r="K25" s="15">
        <v>4.627777777777777</v>
      </c>
      <c r="L25" s="15">
        <v>0.498651267339967</v>
      </c>
      <c r="M25" s="15">
        <v>4.685</v>
      </c>
      <c r="N25" s="15">
        <v>0.4986713829248151</v>
      </c>
    </row>
    <row r="26" spans="3:14" s="1" customFormat="1" ht="12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1" customFormat="1" ht="12.75">
      <c r="A27" s="1">
        <v>5</v>
      </c>
      <c r="B27" s="1" t="s">
        <v>9</v>
      </c>
      <c r="C27" s="15">
        <v>2.223333333333333</v>
      </c>
      <c r="D27" s="15">
        <v>0.18839477857040704</v>
      </c>
      <c r="E27" s="15">
        <v>3.632222222222222</v>
      </c>
      <c r="F27" s="15">
        <v>0.8311021984073499</v>
      </c>
      <c r="G27" s="15">
        <v>3.926666666666667</v>
      </c>
      <c r="H27" s="15">
        <v>1.173964476716648</v>
      </c>
      <c r="I27" s="15">
        <v>4.851111111111112</v>
      </c>
      <c r="J27" s="15">
        <v>0.5081642098746515</v>
      </c>
      <c r="K27" s="15">
        <v>4.014444444444444</v>
      </c>
      <c r="L27" s="15">
        <v>0.9043277292969127</v>
      </c>
      <c r="M27" s="15">
        <v>3.6888888888888887</v>
      </c>
      <c r="N27" s="15">
        <v>0.39563045483143044</v>
      </c>
    </row>
    <row r="28" spans="1:14" s="1" customFormat="1" ht="12.75">
      <c r="A28" s="1">
        <v>5</v>
      </c>
      <c r="B28" s="1" t="s">
        <v>10</v>
      </c>
      <c r="C28" s="15">
        <v>1.8711111111111112</v>
      </c>
      <c r="D28" s="15">
        <v>0.2855620405662241</v>
      </c>
      <c r="E28" s="15">
        <v>3.7</v>
      </c>
      <c r="F28" s="15">
        <v>0.4112627348022621</v>
      </c>
      <c r="G28" s="15">
        <v>3.462222222222222</v>
      </c>
      <c r="H28" s="15">
        <v>0.1453008798287622</v>
      </c>
      <c r="I28" s="15">
        <v>4.763333333333333</v>
      </c>
      <c r="J28" s="15">
        <v>0.36554880101831017</v>
      </c>
      <c r="K28" s="15">
        <v>3.7822222222222224</v>
      </c>
      <c r="L28" s="15">
        <v>0.24686428520270134</v>
      </c>
      <c r="M28" s="15">
        <v>4.25</v>
      </c>
      <c r="N28" s="15">
        <v>0.4031726034196143</v>
      </c>
    </row>
    <row r="29" spans="1:14" s="1" customFormat="1" ht="12.75">
      <c r="A29" s="1">
        <v>5</v>
      </c>
      <c r="B29" s="1" t="s">
        <v>11</v>
      </c>
      <c r="C29" s="15">
        <v>2.3855555555555554</v>
      </c>
      <c r="D29" s="15">
        <v>0.4571260193107204</v>
      </c>
      <c r="E29" s="15">
        <v>3.384444444444444</v>
      </c>
      <c r="F29" s="15">
        <v>0.18315479522073003</v>
      </c>
      <c r="G29" s="15">
        <v>3.7677777777777774</v>
      </c>
      <c r="H29" s="15">
        <v>0.10092779474994847</v>
      </c>
      <c r="I29" s="15">
        <v>4.648888888888888</v>
      </c>
      <c r="J29" s="15">
        <v>0.2724126318203889</v>
      </c>
      <c r="K29" s="15">
        <v>4.194444444444444</v>
      </c>
      <c r="L29" s="15">
        <v>0.24158683227954242</v>
      </c>
      <c r="M29" s="15">
        <v>4.774444444444445</v>
      </c>
      <c r="N29" s="15">
        <v>0.12341338743235718</v>
      </c>
    </row>
    <row r="30" spans="1:14" s="1" customFormat="1" ht="12.75">
      <c r="A30" s="1">
        <v>5</v>
      </c>
      <c r="B30" s="1" t="s">
        <v>12</v>
      </c>
      <c r="C30" s="15">
        <v>1.935555555555556</v>
      </c>
      <c r="D30" s="15">
        <v>0.1855355944020537</v>
      </c>
      <c r="E30" s="15">
        <v>4.01111111111111</v>
      </c>
      <c r="F30" s="15">
        <v>0.38080000259362917</v>
      </c>
      <c r="G30" s="15">
        <v>4.165555555555556</v>
      </c>
      <c r="H30" s="15">
        <v>0.6808010894944205</v>
      </c>
      <c r="I30" s="15">
        <v>4.006666666666667</v>
      </c>
      <c r="J30" s="15">
        <v>0.2861688183443349</v>
      </c>
      <c r="K30" s="15">
        <v>3.4811111111111113</v>
      </c>
      <c r="L30" s="15">
        <v>0.2514722084146433</v>
      </c>
      <c r="M30" s="15">
        <v>3.858333333333333</v>
      </c>
      <c r="N30" s="15">
        <v>0.3485698293397291</v>
      </c>
    </row>
    <row r="31" spans="5:12" s="1" customFormat="1" ht="12.75">
      <c r="E31"/>
      <c r="F31"/>
      <c r="G31"/>
      <c r="H31"/>
      <c r="I31"/>
      <c r="J31"/>
      <c r="K31" s="6"/>
      <c r="L31" s="6"/>
    </row>
    <row r="32" spans="9:14" s="1" customFormat="1" ht="12.75">
      <c r="I32"/>
      <c r="J32"/>
      <c r="K32" s="6"/>
      <c r="L32" s="6"/>
      <c r="M32"/>
      <c r="N32"/>
    </row>
    <row r="33" spans="7:14" s="1" customFormat="1" ht="12.75">
      <c r="G33"/>
      <c r="H33"/>
      <c r="M33"/>
      <c r="N33"/>
    </row>
    <row r="34" spans="7:12" s="1" customFormat="1" ht="12.75">
      <c r="G34"/>
      <c r="H34"/>
      <c r="I34"/>
      <c r="J34"/>
      <c r="K34" s="6"/>
      <c r="L34" s="6"/>
    </row>
    <row r="35" spans="9:12" s="1" customFormat="1" ht="12.75">
      <c r="I35"/>
      <c r="J35"/>
      <c r="K35" s="6"/>
      <c r="L35" s="6"/>
    </row>
    <row r="36" spans="7:8" s="1" customFormat="1" ht="12.75">
      <c r="G36"/>
      <c r="H36"/>
    </row>
    <row r="37" spans="7:12" s="1" customFormat="1" ht="12.75">
      <c r="G37"/>
      <c r="H37"/>
      <c r="K37" s="6"/>
      <c r="L37" s="6"/>
    </row>
    <row r="38" spans="11:12" s="1" customFormat="1" ht="12.75">
      <c r="K38" s="6"/>
      <c r="L38" s="6"/>
    </row>
    <row r="39" s="1" customFormat="1" ht="12.75"/>
    <row r="40" spans="11:12" s="1" customFormat="1" ht="12.75">
      <c r="K40" s="6"/>
      <c r="L40" s="6"/>
    </row>
    <row r="41" spans="11:12" s="1" customFormat="1" ht="12.75">
      <c r="K41" s="6"/>
      <c r="L41" s="6"/>
    </row>
    <row r="42" s="1" customFormat="1" ht="12.75"/>
    <row r="43" spans="11:12" s="1" customFormat="1" ht="12.75">
      <c r="K43" s="6"/>
      <c r="L43" s="6"/>
    </row>
    <row r="44" spans="11:12" s="1" customFormat="1" ht="12.75">
      <c r="K44" s="6"/>
      <c r="L44" s="6"/>
    </row>
    <row r="45" spans="11:12" s="1" customFormat="1" ht="12.75">
      <c r="K45" s="6"/>
      <c r="L45" s="6"/>
    </row>
    <row r="46" s="1" customFormat="1" ht="12.75"/>
    <row r="47" spans="11:12" s="1" customFormat="1" ht="12.75">
      <c r="K47" s="6"/>
      <c r="L47" s="6"/>
    </row>
    <row r="48" spans="11:12" s="1" customFormat="1" ht="12.75">
      <c r="K48" s="6"/>
      <c r="L48" s="6"/>
    </row>
    <row r="50" spans="11:12" ht="12.75">
      <c r="K50" s="6"/>
      <c r="L50" s="6"/>
    </row>
    <row r="51" spans="11:12" ht="12.75">
      <c r="K51" s="6"/>
      <c r="L51" s="6"/>
    </row>
    <row r="53" spans="11:12" ht="12.75">
      <c r="K53" s="6"/>
      <c r="L53" s="6"/>
    </row>
    <row r="54" spans="11:12" ht="12.75">
      <c r="K54" s="6"/>
      <c r="L54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25">
      <selection activeCell="K68" activeCellId="19" sqref="K7 K10 K13 K16 K20 K23 K26 K29 K33 K36 K39 K42 K46 K49 K52 K55 K59 K62 K65 K68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16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17</v>
      </c>
      <c r="B3" s="2"/>
      <c r="C3" s="2"/>
      <c r="D3" s="2"/>
    </row>
    <row r="5" spans="1:12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  <c r="L5" s="1" t="s">
        <v>37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N6" s="1" t="s">
        <v>28</v>
      </c>
      <c r="O6" s="1" t="s">
        <v>29</v>
      </c>
    </row>
    <row r="7" spans="1:15" ht="12.75">
      <c r="A7" s="1">
        <v>1</v>
      </c>
      <c r="B7" s="1" t="s">
        <v>9</v>
      </c>
      <c r="C7" s="1">
        <v>1</v>
      </c>
      <c r="D7" s="1">
        <v>3.74</v>
      </c>
      <c r="E7" s="1">
        <v>3.35</v>
      </c>
      <c r="F7" s="1">
        <v>3.51</v>
      </c>
      <c r="G7" s="6">
        <f>(D7+E7+F7)/3</f>
        <v>3.533333333333333</v>
      </c>
      <c r="H7" s="1">
        <v>9</v>
      </c>
      <c r="I7" s="1">
        <v>8</v>
      </c>
      <c r="K7" s="6">
        <f>AVERAGE(G7:G9)</f>
        <v>4.007777777777778</v>
      </c>
      <c r="L7" s="6">
        <f>STDEV(G7:G9)/SQRT(3)</f>
        <v>0.2601590206957671</v>
      </c>
      <c r="M7" s="1" t="s">
        <v>9</v>
      </c>
      <c r="N7" s="12">
        <f>(K7+K20+K33+K46+K59)/5</f>
        <v>3.7404444444444445</v>
      </c>
      <c r="O7" s="12">
        <f>STDEV(G7:G9,G20:G22,G33:G35,G46:G48,G59:G61)/SQRT(15)</f>
        <v>0.22694121250442928</v>
      </c>
    </row>
    <row r="8" spans="3:15" ht="12.75">
      <c r="C8" s="1">
        <v>2</v>
      </c>
      <c r="D8" s="1">
        <v>4.1</v>
      </c>
      <c r="E8" s="1">
        <v>3.98</v>
      </c>
      <c r="F8" s="1">
        <v>4.1</v>
      </c>
      <c r="G8" s="6">
        <f aca="true" t="shared" si="0" ref="G8:G70">(D8+E8+F8)/3</f>
        <v>4.06</v>
      </c>
      <c r="K8" s="6"/>
      <c r="L8" s="6"/>
      <c r="M8" s="1" t="s">
        <v>10</v>
      </c>
      <c r="N8" s="12">
        <f>(K10+K23+K36+K49+K62)/5</f>
        <v>3.620666666666667</v>
      </c>
      <c r="O8" s="12">
        <f>STDEV(G10:G12,G23:G25,G36:G38,G49:G51,G62:G64)/SQRT(15)</f>
        <v>0.17926339581566966</v>
      </c>
    </row>
    <row r="9" spans="3:15" ht="12.75">
      <c r="C9" s="1">
        <v>3</v>
      </c>
      <c r="D9" s="5">
        <v>4.46</v>
      </c>
      <c r="E9" s="5">
        <v>4.36</v>
      </c>
      <c r="F9" s="5">
        <v>4.47</v>
      </c>
      <c r="G9" s="6">
        <f t="shared" si="0"/>
        <v>4.43</v>
      </c>
      <c r="H9" s="5"/>
      <c r="K9" s="6"/>
      <c r="L9" s="6"/>
      <c r="M9" s="1" t="s">
        <v>11</v>
      </c>
      <c r="N9" s="12">
        <f>(K13+K26+K39+K52+K65)/5</f>
        <v>3.5686666666666667</v>
      </c>
      <c r="O9" s="12">
        <f>STDEV(G13:G15,G26:G28,G39:G41,G52:G54,G65:G67)/SQRT(15)</f>
        <v>0.3169136547235927</v>
      </c>
    </row>
    <row r="10" spans="2:15" ht="12.75">
      <c r="B10" s="1" t="s">
        <v>10</v>
      </c>
      <c r="C10" s="1">
        <v>1</v>
      </c>
      <c r="D10" s="1">
        <v>3.77</v>
      </c>
      <c r="E10" s="1">
        <v>3.78</v>
      </c>
      <c r="F10" s="1">
        <v>3.63</v>
      </c>
      <c r="G10" s="6">
        <f t="shared" si="0"/>
        <v>3.7266666666666666</v>
      </c>
      <c r="H10" s="1">
        <v>9</v>
      </c>
      <c r="I10" s="1">
        <v>8</v>
      </c>
      <c r="K10" s="6">
        <f>AVERAGE(G10:G12)</f>
        <v>4.010000000000001</v>
      </c>
      <c r="L10" s="6">
        <f>STDEV(G10:G12)/SQRT(3)</f>
        <v>0.7836736849253292</v>
      </c>
      <c r="M10" s="1" t="s">
        <v>12</v>
      </c>
      <c r="N10" s="12">
        <f>(K16+K29+K42+K55+K68)/5</f>
        <v>4.422444444444444</v>
      </c>
      <c r="O10" s="12">
        <f>STDEV(G16:G18,G29:G31,G42:G44,G55:G57,G68:G70)/SQRT(15)</f>
        <v>0.30547654967049204</v>
      </c>
    </row>
    <row r="11" spans="3:15" ht="12.75">
      <c r="C11" s="1">
        <v>2</v>
      </c>
      <c r="D11" s="4">
        <v>6.03</v>
      </c>
      <c r="E11" s="4">
        <v>5.58</v>
      </c>
      <c r="F11" s="4">
        <v>4.85</v>
      </c>
      <c r="G11" s="7">
        <f t="shared" si="0"/>
        <v>5.486666666666667</v>
      </c>
      <c r="K11" s="6"/>
      <c r="L11" s="6"/>
      <c r="N11" s="12"/>
      <c r="O11" s="12"/>
    </row>
    <row r="12" spans="3:15" ht="12.75">
      <c r="C12" s="1">
        <v>3</v>
      </c>
      <c r="D12" s="1">
        <v>2.95</v>
      </c>
      <c r="E12" s="1">
        <v>2.69</v>
      </c>
      <c r="F12" s="1">
        <v>2.81</v>
      </c>
      <c r="G12" s="6">
        <f t="shared" si="0"/>
        <v>2.816666666666667</v>
      </c>
      <c r="K12" s="6"/>
      <c r="L12" s="6"/>
      <c r="M12" s="1">
        <v>1</v>
      </c>
      <c r="N12" s="12">
        <f>AVERAGE(G7:G18)</f>
        <v>4.169722222222222</v>
      </c>
      <c r="O12" s="12">
        <f>STDEV(G7:G18)/SQRT(15)</f>
        <v>0.37567384276679344</v>
      </c>
    </row>
    <row r="13" spans="2:15" ht="12.75">
      <c r="B13" s="1" t="s">
        <v>11</v>
      </c>
      <c r="C13" s="1">
        <v>1</v>
      </c>
      <c r="D13" s="1">
        <v>2.77</v>
      </c>
      <c r="E13" s="1">
        <v>2.73</v>
      </c>
      <c r="F13" s="1">
        <v>2.68</v>
      </c>
      <c r="G13" s="6">
        <f t="shared" si="0"/>
        <v>2.7266666666666666</v>
      </c>
      <c r="H13" s="1">
        <v>9</v>
      </c>
      <c r="I13" s="1">
        <v>8</v>
      </c>
      <c r="K13" s="6">
        <f>AVERAGE(G13:G15)</f>
        <v>3.001111111111111</v>
      </c>
      <c r="L13" s="6">
        <f>STDEV(G13:G15)/SQRT(3)</f>
        <v>0.2262932654219062</v>
      </c>
      <c r="M13" s="1">
        <v>2</v>
      </c>
      <c r="N13" s="12">
        <f>AVERAGE(G20:G31)</f>
        <v>4.1063888888888895</v>
      </c>
      <c r="O13" s="12">
        <f>STDEV(G20:G31)/SQRT(15)</f>
        <v>0.25529528907525406</v>
      </c>
    </row>
    <row r="14" spans="3:15" ht="12.75">
      <c r="C14" s="1">
        <v>2</v>
      </c>
      <c r="D14" s="1">
        <v>3.45</v>
      </c>
      <c r="E14" s="1">
        <v>3.46</v>
      </c>
      <c r="F14" s="1">
        <v>3.44</v>
      </c>
      <c r="G14" s="6">
        <f t="shared" si="0"/>
        <v>3.4499999999999997</v>
      </c>
      <c r="K14" s="6"/>
      <c r="L14" s="6"/>
      <c r="M14" s="1">
        <v>3</v>
      </c>
      <c r="N14" s="12">
        <f>AVERAGE(G33:G44)</f>
        <v>3.2447222222222223</v>
      </c>
      <c r="O14" s="12">
        <f>STDEV(G33:G44)/SQRT(15)</f>
        <v>0.1755819408633799</v>
      </c>
    </row>
    <row r="15" spans="3:15" ht="12.75">
      <c r="C15" s="1">
        <v>3</v>
      </c>
      <c r="D15" s="1">
        <v>2.8</v>
      </c>
      <c r="E15" s="1">
        <v>2.92</v>
      </c>
      <c r="F15" s="1">
        <v>2.76</v>
      </c>
      <c r="G15" s="6">
        <f t="shared" si="0"/>
        <v>2.8266666666666667</v>
      </c>
      <c r="K15" s="6"/>
      <c r="L15" s="6"/>
      <c r="M15" s="1">
        <v>4</v>
      </c>
      <c r="N15" s="12">
        <f>AVERAGE(G46:G57)</f>
        <v>3.9875000000000003</v>
      </c>
      <c r="O15" s="12">
        <f>STDEV(G46:G57)/SQRT(15)</f>
        <v>0.2740110162694866</v>
      </c>
    </row>
    <row r="16" spans="2:15" ht="12.75">
      <c r="B16" s="1" t="s">
        <v>12</v>
      </c>
      <c r="C16" s="1">
        <v>1</v>
      </c>
      <c r="D16" s="1">
        <v>3.49</v>
      </c>
      <c r="E16" s="1">
        <v>3.82</v>
      </c>
      <c r="F16" s="1">
        <v>3.67</v>
      </c>
      <c r="G16" s="6">
        <f t="shared" si="0"/>
        <v>3.66</v>
      </c>
      <c r="H16" s="1">
        <v>8</v>
      </c>
      <c r="I16" s="1">
        <v>8</v>
      </c>
      <c r="K16" s="6">
        <f>AVERAGE(G16:G18)</f>
        <v>5.66</v>
      </c>
      <c r="L16" s="6">
        <f>STDEV(G16:G18)/SQRT(3)</f>
        <v>1.1527808567562634</v>
      </c>
      <c r="M16" s="1">
        <v>5</v>
      </c>
      <c r="N16" s="12">
        <f>AVERAGE(G59:G70)</f>
        <v>3.681944444444445</v>
      </c>
      <c r="O16" s="12">
        <f>STDEV(G59:G70)/SQRT(15)</f>
        <v>0.20344754478547164</v>
      </c>
    </row>
    <row r="17" spans="3:12" ht="12.75">
      <c r="C17" s="1">
        <v>2</v>
      </c>
      <c r="D17" s="1">
        <v>5.29</v>
      </c>
      <c r="E17" s="1">
        <v>5.85</v>
      </c>
      <c r="F17" s="1">
        <v>5.86</v>
      </c>
      <c r="G17" s="6">
        <f t="shared" si="0"/>
        <v>5.666666666666667</v>
      </c>
      <c r="K17" s="6"/>
      <c r="L17" s="6"/>
    </row>
    <row r="18" spans="3:12" ht="12.75">
      <c r="C18" s="1">
        <v>3</v>
      </c>
      <c r="D18" s="4">
        <v>8.57</v>
      </c>
      <c r="E18" s="4">
        <v>6.96</v>
      </c>
      <c r="F18" s="4">
        <v>7.43</v>
      </c>
      <c r="G18" s="7">
        <f t="shared" si="0"/>
        <v>7.653333333333333</v>
      </c>
      <c r="K18" s="6"/>
      <c r="L18" s="6"/>
    </row>
    <row r="19" spans="7:12" ht="12.75">
      <c r="G19" s="6">
        <f t="shared" si="0"/>
        <v>0</v>
      </c>
      <c r="K19" s="6"/>
      <c r="L19" s="6"/>
    </row>
    <row r="20" spans="1:12" ht="12.75">
      <c r="A20" s="1">
        <v>2</v>
      </c>
      <c r="B20" s="1" t="s">
        <v>9</v>
      </c>
      <c r="C20" s="1">
        <v>1</v>
      </c>
      <c r="D20" s="1">
        <v>5.14</v>
      </c>
      <c r="E20" s="1">
        <v>4.9</v>
      </c>
      <c r="F20" s="1">
        <v>4.74</v>
      </c>
      <c r="G20" s="6">
        <f t="shared" si="0"/>
        <v>4.926666666666667</v>
      </c>
      <c r="H20" s="1">
        <v>8</v>
      </c>
      <c r="I20" s="1">
        <v>8</v>
      </c>
      <c r="K20" s="6">
        <f>AVERAGE(G20:G22)</f>
        <v>4.431111111111111</v>
      </c>
      <c r="L20" s="6">
        <f>STDEV(G20:G22)/SQRT(3)</f>
        <v>0.353487038545621</v>
      </c>
    </row>
    <row r="21" spans="3:12" ht="12.75">
      <c r="C21" s="1">
        <v>2</v>
      </c>
      <c r="D21" s="1">
        <v>4.73</v>
      </c>
      <c r="E21" s="1">
        <v>4.61</v>
      </c>
      <c r="F21" s="1">
        <v>4.52</v>
      </c>
      <c r="G21" s="6">
        <f t="shared" si="0"/>
        <v>4.62</v>
      </c>
      <c r="K21" s="6"/>
      <c r="L21" s="6"/>
    </row>
    <row r="22" spans="3:12" ht="12.75">
      <c r="C22" s="1">
        <v>3</v>
      </c>
      <c r="D22" s="4">
        <v>3.33</v>
      </c>
      <c r="E22" s="4">
        <v>3.9</v>
      </c>
      <c r="F22" s="4">
        <v>4.01</v>
      </c>
      <c r="G22" s="7">
        <f t="shared" si="0"/>
        <v>3.7466666666666666</v>
      </c>
      <c r="K22" s="6"/>
      <c r="L22" s="6"/>
    </row>
    <row r="23" spans="2:12" ht="12.75">
      <c r="B23" s="1" t="s">
        <v>10</v>
      </c>
      <c r="C23" s="1">
        <v>1</v>
      </c>
      <c r="D23" s="1">
        <v>3.71</v>
      </c>
      <c r="E23" s="1">
        <v>3.72</v>
      </c>
      <c r="F23" s="1">
        <v>3.74</v>
      </c>
      <c r="G23" s="6">
        <f t="shared" si="0"/>
        <v>3.723333333333333</v>
      </c>
      <c r="H23" s="1">
        <v>8</v>
      </c>
      <c r="I23" s="1">
        <v>8</v>
      </c>
      <c r="K23" s="6">
        <f>AVERAGE(G23:G25)</f>
        <v>3.621111111111111</v>
      </c>
      <c r="L23" s="6">
        <f>STDEV(G23:G25)/SQRT(3)</f>
        <v>0.10056015950172305</v>
      </c>
    </row>
    <row r="24" spans="3:12" ht="12.75">
      <c r="C24" s="1">
        <v>2</v>
      </c>
      <c r="D24" s="1">
        <v>3.35</v>
      </c>
      <c r="E24" s="1">
        <v>3.49</v>
      </c>
      <c r="F24" s="1" t="s">
        <v>18</v>
      </c>
      <c r="G24" s="6">
        <f>(D24+E24)/2</f>
        <v>3.42</v>
      </c>
      <c r="K24" s="6"/>
      <c r="L24" s="6"/>
    </row>
    <row r="25" spans="3:12" ht="12.75">
      <c r="C25" s="1">
        <v>3</v>
      </c>
      <c r="D25" s="1">
        <v>3.57</v>
      </c>
      <c r="E25" s="1">
        <v>3.76</v>
      </c>
      <c r="F25" s="1">
        <v>3.83</v>
      </c>
      <c r="G25" s="6">
        <f t="shared" si="0"/>
        <v>3.72</v>
      </c>
      <c r="K25" s="6"/>
      <c r="L25" s="6"/>
    </row>
    <row r="26" spans="2:12" ht="12.75">
      <c r="B26" s="1" t="s">
        <v>11</v>
      </c>
      <c r="C26" s="1">
        <v>1</v>
      </c>
      <c r="D26" s="1">
        <v>3.95</v>
      </c>
      <c r="E26" s="1">
        <v>3.8</v>
      </c>
      <c r="F26" s="1">
        <v>4.17</v>
      </c>
      <c r="G26" s="6">
        <f t="shared" si="0"/>
        <v>3.973333333333333</v>
      </c>
      <c r="H26" s="1">
        <v>9</v>
      </c>
      <c r="I26" s="1">
        <v>8</v>
      </c>
      <c r="K26" s="6">
        <f>AVERAGE(G26:G28)</f>
        <v>3.707777777777778</v>
      </c>
      <c r="L26" s="6">
        <f>STDEV(G26:G28)/SQRT(3)</f>
        <v>0.9323016785102797</v>
      </c>
    </row>
    <row r="27" spans="3:12" ht="12.75">
      <c r="C27" s="1">
        <v>2</v>
      </c>
      <c r="D27" s="1">
        <v>5.18</v>
      </c>
      <c r="E27" s="1">
        <v>5.21</v>
      </c>
      <c r="F27" s="1">
        <v>5.13</v>
      </c>
      <c r="G27" s="6">
        <f t="shared" si="0"/>
        <v>5.173333333333333</v>
      </c>
      <c r="K27" s="6"/>
      <c r="L27" s="6"/>
    </row>
    <row r="28" spans="3:12" ht="12.75">
      <c r="C28" s="1">
        <v>3</v>
      </c>
      <c r="D28" s="1">
        <v>1.87</v>
      </c>
      <c r="E28" s="1">
        <v>2.01</v>
      </c>
      <c r="F28" s="1">
        <v>2.05</v>
      </c>
      <c r="G28" s="6">
        <f t="shared" si="0"/>
        <v>1.9766666666666666</v>
      </c>
      <c r="K28" s="6"/>
      <c r="L28" s="6"/>
    </row>
    <row r="29" spans="2:12" ht="12.75">
      <c r="B29" s="1" t="s">
        <v>12</v>
      </c>
      <c r="C29" s="1">
        <v>1</v>
      </c>
      <c r="D29" s="1">
        <v>4.29</v>
      </c>
      <c r="E29" s="1">
        <v>4.27</v>
      </c>
      <c r="F29" s="1">
        <v>4.21</v>
      </c>
      <c r="G29" s="6">
        <f t="shared" si="0"/>
        <v>4.256666666666667</v>
      </c>
      <c r="H29" s="1">
        <v>9</v>
      </c>
      <c r="I29" s="1">
        <v>8</v>
      </c>
      <c r="K29" s="6">
        <f>AVERAGE(G29:G31)</f>
        <v>4.665555555555556</v>
      </c>
      <c r="L29" s="6">
        <f>STDEV(G29:G31)/SQRT(3)</f>
        <v>0.6179246428145847</v>
      </c>
    </row>
    <row r="30" spans="3:12" ht="12.75">
      <c r="C30" s="1">
        <v>2</v>
      </c>
      <c r="D30" s="1">
        <v>3.39</v>
      </c>
      <c r="E30" s="1">
        <v>4.12</v>
      </c>
      <c r="F30" s="1">
        <v>4.07</v>
      </c>
      <c r="G30" s="6">
        <f t="shared" si="0"/>
        <v>3.86</v>
      </c>
      <c r="K30" s="6"/>
      <c r="L30" s="6"/>
    </row>
    <row r="31" spans="3:12" ht="12.75">
      <c r="C31" s="1">
        <v>3</v>
      </c>
      <c r="D31" s="4">
        <v>5.76</v>
      </c>
      <c r="E31" s="4">
        <v>5.59</v>
      </c>
      <c r="F31" s="4">
        <v>6.29</v>
      </c>
      <c r="G31" s="7">
        <f t="shared" si="0"/>
        <v>5.88</v>
      </c>
      <c r="K31" s="6"/>
      <c r="L31" s="6"/>
    </row>
    <row r="32" spans="7:12" ht="12.75">
      <c r="G32" s="6">
        <f t="shared" si="0"/>
        <v>0</v>
      </c>
      <c r="K32" s="6"/>
      <c r="L32" s="6"/>
    </row>
    <row r="33" spans="1:12" ht="12.75">
      <c r="A33" s="1">
        <v>3</v>
      </c>
      <c r="B33" s="1" t="s">
        <v>9</v>
      </c>
      <c r="C33" s="1">
        <v>1</v>
      </c>
      <c r="D33" s="1">
        <v>2.75</v>
      </c>
      <c r="E33" s="1">
        <v>2.85</v>
      </c>
      <c r="F33" s="1">
        <v>2.69</v>
      </c>
      <c r="G33" s="6">
        <f t="shared" si="0"/>
        <v>2.763333333333333</v>
      </c>
      <c r="H33" s="1">
        <v>9</v>
      </c>
      <c r="I33" s="1">
        <v>8</v>
      </c>
      <c r="K33" s="6">
        <f>AVERAGE(G33:G35)</f>
        <v>2.921111111111111</v>
      </c>
      <c r="L33" s="6">
        <f>STDEV(G33:G35)/SQRT(3)</f>
        <v>0.2367709733627844</v>
      </c>
    </row>
    <row r="34" spans="3:12" ht="12.75">
      <c r="C34" s="1">
        <v>2</v>
      </c>
      <c r="D34" s="1">
        <v>3.42</v>
      </c>
      <c r="E34" s="1">
        <v>3.32</v>
      </c>
      <c r="F34" s="1">
        <v>3.42</v>
      </c>
      <c r="G34" s="6">
        <f t="shared" si="0"/>
        <v>3.3866666666666667</v>
      </c>
      <c r="K34" s="6"/>
      <c r="L34" s="6"/>
    </row>
    <row r="35" spans="3:12" ht="12.75">
      <c r="C35" s="1">
        <v>3</v>
      </c>
      <c r="D35" s="1">
        <v>2.82</v>
      </c>
      <c r="E35" s="1">
        <v>2.52</v>
      </c>
      <c r="F35" s="1">
        <v>2.5</v>
      </c>
      <c r="G35" s="6">
        <f t="shared" si="0"/>
        <v>2.6133333333333333</v>
      </c>
      <c r="K35" s="6"/>
      <c r="L35" s="6"/>
    </row>
    <row r="36" spans="2:12" ht="12.75">
      <c r="B36" s="1" t="s">
        <v>10</v>
      </c>
      <c r="C36" s="1">
        <v>1</v>
      </c>
      <c r="D36" s="1">
        <v>3.68</v>
      </c>
      <c r="E36" s="1">
        <v>4.02</v>
      </c>
      <c r="F36" s="1">
        <v>4</v>
      </c>
      <c r="G36" s="6">
        <f t="shared" si="0"/>
        <v>3.9</v>
      </c>
      <c r="H36" s="1">
        <v>8</v>
      </c>
      <c r="I36" s="1">
        <v>8</v>
      </c>
      <c r="K36" s="6">
        <f>AVERAGE(G36:G38)</f>
        <v>3.3255555555555554</v>
      </c>
      <c r="L36" s="6">
        <f>STDEV(G36:G38)/SQRT(3)</f>
        <v>0.29106657844283507</v>
      </c>
    </row>
    <row r="37" spans="3:12" ht="12.75">
      <c r="C37" s="1">
        <v>2</v>
      </c>
      <c r="D37" s="1">
        <v>2.92</v>
      </c>
      <c r="E37" s="1">
        <v>2.91</v>
      </c>
      <c r="F37" s="1">
        <v>3.04</v>
      </c>
      <c r="G37" s="6">
        <f t="shared" si="0"/>
        <v>2.956666666666667</v>
      </c>
      <c r="K37" s="6"/>
      <c r="L37" s="6"/>
    </row>
    <row r="38" spans="3:12" ht="12.75">
      <c r="C38" s="1">
        <v>3</v>
      </c>
      <c r="D38" s="1">
        <v>3.06</v>
      </c>
      <c r="E38" s="1">
        <v>3.14</v>
      </c>
      <c r="F38" s="1">
        <v>3.16</v>
      </c>
      <c r="G38" s="6">
        <f t="shared" si="0"/>
        <v>3.1199999999999997</v>
      </c>
      <c r="K38" s="6"/>
      <c r="L38" s="6"/>
    </row>
    <row r="39" spans="2:12" ht="12.75">
      <c r="B39" s="1" t="s">
        <v>11</v>
      </c>
      <c r="C39" s="1">
        <v>1</v>
      </c>
      <c r="D39" s="1">
        <v>3.42</v>
      </c>
      <c r="E39" s="1">
        <v>3.68</v>
      </c>
      <c r="F39" s="1">
        <v>3.7</v>
      </c>
      <c r="G39" s="6">
        <f t="shared" si="0"/>
        <v>3.6</v>
      </c>
      <c r="H39" s="1">
        <v>8</v>
      </c>
      <c r="I39" s="1">
        <v>8</v>
      </c>
      <c r="K39" s="6">
        <f>AVERAGE(G39:G41)</f>
        <v>2.9055555555555554</v>
      </c>
      <c r="L39" s="6">
        <f>STDEV(G39:G41)/SQRT(3)</f>
        <v>0.5572895162644561</v>
      </c>
    </row>
    <row r="40" spans="3:12" ht="12.75">
      <c r="C40" s="1">
        <v>2</v>
      </c>
      <c r="D40" s="1">
        <v>1.86</v>
      </c>
      <c r="E40" s="1">
        <v>1.76</v>
      </c>
      <c r="F40" s="1">
        <v>1.79</v>
      </c>
      <c r="G40" s="6">
        <f t="shared" si="0"/>
        <v>1.8033333333333335</v>
      </c>
      <c r="K40" s="6"/>
      <c r="L40" s="6"/>
    </row>
    <row r="41" spans="3:12" ht="12.75">
      <c r="C41" s="1">
        <v>3</v>
      </c>
      <c r="D41" s="5">
        <v>3.44</v>
      </c>
      <c r="E41" s="5">
        <v>3.22</v>
      </c>
      <c r="F41" s="5">
        <v>3.28</v>
      </c>
      <c r="G41" s="6">
        <f t="shared" si="0"/>
        <v>3.313333333333333</v>
      </c>
      <c r="K41" s="6"/>
      <c r="L41" s="6"/>
    </row>
    <row r="42" spans="2:12" ht="12.75">
      <c r="B42" s="1" t="s">
        <v>12</v>
      </c>
      <c r="C42" s="1">
        <v>1</v>
      </c>
      <c r="D42" s="1">
        <v>3.77</v>
      </c>
      <c r="E42" s="1">
        <v>3.5</v>
      </c>
      <c r="F42" s="1">
        <v>3.59</v>
      </c>
      <c r="G42" s="6">
        <f t="shared" si="0"/>
        <v>3.6199999999999997</v>
      </c>
      <c r="H42" s="1">
        <v>9</v>
      </c>
      <c r="I42" s="1">
        <v>8</v>
      </c>
      <c r="K42" s="6">
        <f>AVERAGE(G42:G44)</f>
        <v>3.8266666666666667</v>
      </c>
      <c r="L42" s="6">
        <f>STDEV(G42:G44)/SQRT(3)</f>
        <v>0.3375949797766118</v>
      </c>
    </row>
    <row r="43" spans="3:12" ht="12.75">
      <c r="C43" s="1">
        <v>2</v>
      </c>
      <c r="D43" s="4">
        <v>2.92</v>
      </c>
      <c r="E43" s="4">
        <v>3.79</v>
      </c>
      <c r="F43" s="4">
        <v>3.41</v>
      </c>
      <c r="G43" s="7">
        <f t="shared" si="0"/>
        <v>3.3733333333333335</v>
      </c>
      <c r="K43" s="6"/>
      <c r="L43" s="6"/>
    </row>
    <row r="44" spans="3:12" ht="12.75">
      <c r="C44" s="1">
        <v>3</v>
      </c>
      <c r="D44" s="1">
        <v>4.54</v>
      </c>
      <c r="E44" s="1">
        <v>4.61</v>
      </c>
      <c r="F44" s="1">
        <v>4.31</v>
      </c>
      <c r="G44" s="6">
        <f t="shared" si="0"/>
        <v>4.486666666666667</v>
      </c>
      <c r="K44" s="6"/>
      <c r="L44" s="6"/>
    </row>
    <row r="45" spans="7:12" ht="12.75">
      <c r="G45" s="6"/>
      <c r="K45" s="6"/>
      <c r="L45" s="6"/>
    </row>
    <row r="46" spans="1:12" ht="12.75">
      <c r="A46" s="1">
        <v>4</v>
      </c>
      <c r="B46" s="1" t="s">
        <v>9</v>
      </c>
      <c r="C46" s="1">
        <v>1</v>
      </c>
      <c r="D46" s="1">
        <v>4.29</v>
      </c>
      <c r="E46" s="1">
        <v>4.7</v>
      </c>
      <c r="F46" s="1">
        <v>4.22</v>
      </c>
      <c r="G46" s="6">
        <f t="shared" si="0"/>
        <v>4.403333333333333</v>
      </c>
      <c r="H46" s="1">
        <v>8</v>
      </c>
      <c r="I46" s="1">
        <v>8</v>
      </c>
      <c r="K46" s="6">
        <f>AVERAGE(G46:G48)</f>
        <v>3.7099999999999995</v>
      </c>
      <c r="L46" s="6">
        <f>STDEV(G46:G48)/SQRT(3)</f>
        <v>0.49692759737917475</v>
      </c>
    </row>
    <row r="47" spans="3:12" ht="12.75">
      <c r="C47" s="1">
        <v>2</v>
      </c>
      <c r="D47" s="5">
        <v>4.11</v>
      </c>
      <c r="E47" s="5">
        <v>3.76</v>
      </c>
      <c r="F47" s="5">
        <v>4.07</v>
      </c>
      <c r="G47" s="6">
        <f t="shared" si="0"/>
        <v>3.9800000000000004</v>
      </c>
      <c r="K47" s="6"/>
      <c r="L47" s="6"/>
    </row>
    <row r="48" spans="3:12" ht="12.75">
      <c r="C48" s="1">
        <v>3</v>
      </c>
      <c r="D48" s="5">
        <v>2.89</v>
      </c>
      <c r="E48" s="5">
        <v>2.8</v>
      </c>
      <c r="F48" s="5">
        <v>2.55</v>
      </c>
      <c r="G48" s="6">
        <f t="shared" si="0"/>
        <v>2.746666666666666</v>
      </c>
      <c r="K48" s="6"/>
      <c r="L48" s="6"/>
    </row>
    <row r="49" spans="2:12" ht="12.75">
      <c r="B49" s="1" t="s">
        <v>10</v>
      </c>
      <c r="C49" s="1">
        <v>1</v>
      </c>
      <c r="D49" s="5">
        <v>3.93</v>
      </c>
      <c r="E49" s="5">
        <v>3.97</v>
      </c>
      <c r="F49" s="5">
        <v>4.18</v>
      </c>
      <c r="G49" s="6">
        <f t="shared" si="0"/>
        <v>4.026666666666666</v>
      </c>
      <c r="H49" s="1">
        <v>9</v>
      </c>
      <c r="I49" s="1">
        <v>8</v>
      </c>
      <c r="K49" s="6">
        <f>AVERAGE(G49:G51)</f>
        <v>3.4466666666666668</v>
      </c>
      <c r="L49" s="6">
        <f>STDEV(G49:G51)/SQRT(3)</f>
        <v>0.3301570894342613</v>
      </c>
    </row>
    <row r="50" spans="3:12" ht="12.75">
      <c r="C50" s="1">
        <v>2</v>
      </c>
      <c r="D50" s="5">
        <v>3.14</v>
      </c>
      <c r="E50" s="5">
        <v>3.61</v>
      </c>
      <c r="F50" s="5">
        <v>3.54</v>
      </c>
      <c r="G50" s="6">
        <f t="shared" si="0"/>
        <v>3.4299999999999997</v>
      </c>
      <c r="K50" s="6"/>
      <c r="L50" s="6"/>
    </row>
    <row r="51" spans="3:12" ht="12.75">
      <c r="C51" s="1">
        <v>3</v>
      </c>
      <c r="D51" s="5">
        <v>2.74</v>
      </c>
      <c r="E51" s="5">
        <v>2.99</v>
      </c>
      <c r="F51" s="5">
        <v>2.92</v>
      </c>
      <c r="G51" s="6">
        <f t="shared" si="0"/>
        <v>2.8833333333333333</v>
      </c>
      <c r="K51" s="6"/>
      <c r="L51" s="6"/>
    </row>
    <row r="52" spans="2:12" ht="12.75">
      <c r="B52" s="1" t="s">
        <v>11</v>
      </c>
      <c r="C52" s="1">
        <v>1</v>
      </c>
      <c r="D52" s="4">
        <v>7.32</v>
      </c>
      <c r="E52" s="4">
        <v>6.53</v>
      </c>
      <c r="F52" s="4">
        <v>4.76</v>
      </c>
      <c r="G52" s="7">
        <f t="shared" si="0"/>
        <v>6.203333333333333</v>
      </c>
      <c r="H52" s="1">
        <v>9</v>
      </c>
      <c r="I52" s="1">
        <v>8</v>
      </c>
      <c r="K52" s="6">
        <f>AVERAGE(G52:G54)</f>
        <v>4.844444444444444</v>
      </c>
      <c r="L52" s="6">
        <f>STDEV(G52:G54)/SQRT(3)</f>
        <v>1.0145539675573814</v>
      </c>
    </row>
    <row r="53" spans="3:12" ht="12.75">
      <c r="C53" s="1">
        <v>2</v>
      </c>
      <c r="D53" s="5">
        <v>2.94</v>
      </c>
      <c r="E53" s="5">
        <v>2.83</v>
      </c>
      <c r="F53" s="5">
        <v>2.81</v>
      </c>
      <c r="G53" s="6">
        <f t="shared" si="0"/>
        <v>2.86</v>
      </c>
      <c r="K53" s="6"/>
      <c r="L53" s="6"/>
    </row>
    <row r="54" spans="3:12" ht="12.75">
      <c r="C54" s="1">
        <v>3</v>
      </c>
      <c r="D54" s="4">
        <v>5.12</v>
      </c>
      <c r="E54" s="4">
        <v>5.83</v>
      </c>
      <c r="F54" s="4">
        <v>5.46</v>
      </c>
      <c r="G54" s="7">
        <f t="shared" si="0"/>
        <v>5.47</v>
      </c>
      <c r="K54" s="6"/>
      <c r="L54" s="6"/>
    </row>
    <row r="55" spans="2:12" ht="12.75">
      <c r="B55" s="1" t="s">
        <v>12</v>
      </c>
      <c r="C55" s="1">
        <v>1</v>
      </c>
      <c r="D55" s="1">
        <v>3.33</v>
      </c>
      <c r="E55" s="1">
        <v>3.41</v>
      </c>
      <c r="F55" s="1">
        <v>3.38</v>
      </c>
      <c r="G55" s="6">
        <f t="shared" si="0"/>
        <v>3.3733333333333335</v>
      </c>
      <c r="H55" s="1">
        <v>9</v>
      </c>
      <c r="I55" s="1">
        <v>8</v>
      </c>
      <c r="K55" s="6">
        <f>AVERAGE(G55:G57)</f>
        <v>3.9488888888888893</v>
      </c>
      <c r="L55" s="6">
        <f>STDEV(G55:G57)/SQRT(3)</f>
        <v>0.3561176113117975</v>
      </c>
    </row>
    <row r="56" spans="3:12" ht="12.75">
      <c r="C56" s="1">
        <v>2</v>
      </c>
      <c r="D56" s="4">
        <v>4.03</v>
      </c>
      <c r="E56" s="4">
        <v>4.71</v>
      </c>
      <c r="F56" s="4">
        <v>5.06</v>
      </c>
      <c r="G56" s="7">
        <f t="shared" si="0"/>
        <v>4.6000000000000005</v>
      </c>
      <c r="K56" s="6"/>
      <c r="L56" s="6"/>
    </row>
    <row r="57" spans="3:12" ht="12.75">
      <c r="C57" s="1">
        <v>3</v>
      </c>
      <c r="D57" s="1">
        <v>3.86</v>
      </c>
      <c r="E57" s="1">
        <v>3.78</v>
      </c>
      <c r="F57" s="1">
        <v>3.98</v>
      </c>
      <c r="G57" s="6">
        <f t="shared" si="0"/>
        <v>3.873333333333333</v>
      </c>
      <c r="K57" s="6"/>
      <c r="L57" s="6"/>
    </row>
    <row r="58" spans="7:12" ht="12.75">
      <c r="G58" s="6"/>
      <c r="K58" s="6"/>
      <c r="L58" s="6"/>
    </row>
    <row r="59" spans="1:12" ht="12.75">
      <c r="A59" s="1">
        <v>5</v>
      </c>
      <c r="B59" s="1" t="s">
        <v>9</v>
      </c>
      <c r="C59" s="1">
        <v>1</v>
      </c>
      <c r="D59" s="1">
        <v>2.1</v>
      </c>
      <c r="E59" s="1">
        <v>2.44</v>
      </c>
      <c r="F59" s="1">
        <v>2.59</v>
      </c>
      <c r="G59" s="6">
        <f t="shared" si="0"/>
        <v>2.3766666666666665</v>
      </c>
      <c r="H59" s="1">
        <v>9</v>
      </c>
      <c r="I59" s="1">
        <v>8</v>
      </c>
      <c r="K59" s="6">
        <f>AVERAGE(G59:G61)</f>
        <v>3.632222222222222</v>
      </c>
      <c r="L59" s="6">
        <f>STDEV(G59:G61)/SQRT(3)</f>
        <v>0.8311021984073499</v>
      </c>
    </row>
    <row r="60" spans="3:12" ht="12.75">
      <c r="C60" s="1">
        <v>2</v>
      </c>
      <c r="D60" s="1">
        <v>5.38</v>
      </c>
      <c r="E60" s="1">
        <v>5.22</v>
      </c>
      <c r="F60" s="1">
        <v>5.01</v>
      </c>
      <c r="G60" s="6">
        <f t="shared" si="0"/>
        <v>5.203333333333333</v>
      </c>
      <c r="K60" s="6"/>
      <c r="L60" s="6"/>
    </row>
    <row r="61" spans="3:12" ht="12.75">
      <c r="C61" s="1">
        <v>3</v>
      </c>
      <c r="D61" s="1">
        <v>3.19</v>
      </c>
      <c r="E61" s="1">
        <v>3.39</v>
      </c>
      <c r="F61" s="1">
        <v>3.37</v>
      </c>
      <c r="G61" s="6">
        <f t="shared" si="0"/>
        <v>3.3166666666666664</v>
      </c>
      <c r="K61" s="6"/>
      <c r="L61" s="6"/>
    </row>
    <row r="62" spans="2:12" ht="12.75">
      <c r="B62" s="1" t="s">
        <v>10</v>
      </c>
      <c r="C62" s="1">
        <v>1</v>
      </c>
      <c r="D62" s="1">
        <v>3.45</v>
      </c>
      <c r="E62" s="1">
        <v>3.19</v>
      </c>
      <c r="F62" s="1">
        <v>3.87</v>
      </c>
      <c r="G62" s="6">
        <f t="shared" si="0"/>
        <v>3.503333333333334</v>
      </c>
      <c r="H62" s="1">
        <v>9</v>
      </c>
      <c r="I62" s="1">
        <v>8</v>
      </c>
      <c r="K62" s="6">
        <f>AVERAGE(G62:G64)</f>
        <v>3.7000000000000006</v>
      </c>
      <c r="L62" s="6">
        <f>STDEV(G62:G64)/SQRT(3)</f>
        <v>0.4112627348022621</v>
      </c>
    </row>
    <row r="63" spans="3:12" ht="12.75">
      <c r="C63" s="1">
        <v>2</v>
      </c>
      <c r="D63" s="1">
        <v>3.3</v>
      </c>
      <c r="E63" s="1">
        <v>3.06</v>
      </c>
      <c r="F63" s="1">
        <v>2.96</v>
      </c>
      <c r="G63" s="6">
        <f t="shared" si="0"/>
        <v>3.106666666666667</v>
      </c>
      <c r="K63" s="6"/>
      <c r="L63" s="6"/>
    </row>
    <row r="64" spans="3:12" ht="12.75">
      <c r="C64" s="1">
        <v>3</v>
      </c>
      <c r="D64" s="1">
        <v>4.38</v>
      </c>
      <c r="E64" s="1">
        <v>4.33</v>
      </c>
      <c r="F64" s="1">
        <v>4.76</v>
      </c>
      <c r="G64" s="6">
        <f t="shared" si="0"/>
        <v>4.49</v>
      </c>
      <c r="K64" s="6"/>
      <c r="L64" s="6"/>
    </row>
    <row r="65" spans="2:12" ht="12.75">
      <c r="B65" s="1" t="s">
        <v>11</v>
      </c>
      <c r="C65" s="1">
        <v>1</v>
      </c>
      <c r="D65" s="1">
        <v>3.46</v>
      </c>
      <c r="E65" s="1">
        <v>3.83</v>
      </c>
      <c r="F65" s="1">
        <v>3.91</v>
      </c>
      <c r="G65" s="6">
        <f t="shared" si="0"/>
        <v>3.733333333333333</v>
      </c>
      <c r="H65" s="1">
        <v>9</v>
      </c>
      <c r="I65" s="1">
        <v>8</v>
      </c>
      <c r="K65" s="6">
        <f>AVERAGE(G65:G67)</f>
        <v>3.384444444444444</v>
      </c>
      <c r="L65" s="6">
        <f>STDEV(G65:G67)/SQRT(3)</f>
        <v>0.18315479522073003</v>
      </c>
    </row>
    <row r="66" spans="3:12" ht="12.75">
      <c r="C66" s="1">
        <v>2</v>
      </c>
      <c r="D66" s="1">
        <v>3.25</v>
      </c>
      <c r="E66" s="1">
        <v>3.09</v>
      </c>
      <c r="F66" s="1">
        <v>3</v>
      </c>
      <c r="G66" s="6">
        <f t="shared" si="0"/>
        <v>3.1133333333333333</v>
      </c>
      <c r="K66" s="6"/>
      <c r="L66" s="6"/>
    </row>
    <row r="67" spans="3:12" ht="12.75">
      <c r="C67" s="1">
        <v>3</v>
      </c>
      <c r="D67" s="1">
        <v>3.27</v>
      </c>
      <c r="E67" s="1">
        <v>3.45</v>
      </c>
      <c r="F67" s="1">
        <v>3.2</v>
      </c>
      <c r="G67" s="6">
        <f t="shared" si="0"/>
        <v>3.306666666666667</v>
      </c>
      <c r="K67" s="6"/>
      <c r="L67" s="6"/>
    </row>
    <row r="68" spans="2:12" ht="12.75">
      <c r="B68" s="1" t="s">
        <v>12</v>
      </c>
      <c r="C68" s="1">
        <v>1</v>
      </c>
      <c r="D68" s="1">
        <v>3.67</v>
      </c>
      <c r="E68" s="1">
        <v>3.84</v>
      </c>
      <c r="F68" s="1">
        <v>3.76</v>
      </c>
      <c r="G68" s="6">
        <f t="shared" si="0"/>
        <v>3.7566666666666664</v>
      </c>
      <c r="H68" s="1">
        <v>10</v>
      </c>
      <c r="I68" s="1">
        <v>8</v>
      </c>
      <c r="K68" s="6">
        <f>AVERAGE(G68:G70)</f>
        <v>4.01111111111111</v>
      </c>
      <c r="L68" s="6">
        <f>STDEV(G68:G70)/SQRT(3)</f>
        <v>0.38080000259362917</v>
      </c>
    </row>
    <row r="69" spans="3:7" ht="12.75">
      <c r="C69" s="1">
        <v>2</v>
      </c>
      <c r="D69" s="1">
        <v>4.66</v>
      </c>
      <c r="E69" s="1">
        <v>5.06</v>
      </c>
      <c r="F69" s="1">
        <v>4.56</v>
      </c>
      <c r="G69" s="6">
        <f t="shared" si="0"/>
        <v>4.759999999999999</v>
      </c>
    </row>
    <row r="70" spans="3:7" ht="12.75">
      <c r="C70" s="1">
        <v>3</v>
      </c>
      <c r="D70" s="1">
        <v>3.36</v>
      </c>
      <c r="E70" s="1">
        <v>3.5</v>
      </c>
      <c r="F70" s="1">
        <v>3.69</v>
      </c>
      <c r="G70" s="6">
        <f t="shared" si="0"/>
        <v>3.516666666666666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43">
      <selection activeCell="K68" activeCellId="19" sqref="K7 K10 K13 K16 K20 K23 K26 K29 K33 K36 K39 K42 K46 K49 K52 K55 K59 K62 K65 K68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19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20</v>
      </c>
      <c r="B3" s="2"/>
      <c r="C3" s="2"/>
      <c r="D3" s="2"/>
    </row>
    <row r="5" spans="1:12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  <c r="L5" s="1" t="s">
        <v>29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N6" s="1" t="s">
        <v>28</v>
      </c>
      <c r="O6" s="1" t="s">
        <v>29</v>
      </c>
    </row>
    <row r="7" spans="1:15" ht="12.75">
      <c r="A7" s="1">
        <v>1</v>
      </c>
      <c r="B7" s="1" t="s">
        <v>9</v>
      </c>
      <c r="C7" s="1">
        <v>1</v>
      </c>
      <c r="D7" s="1">
        <v>4.32</v>
      </c>
      <c r="E7" s="1">
        <v>3.73</v>
      </c>
      <c r="F7" s="1">
        <v>3.61</v>
      </c>
      <c r="G7" s="6">
        <f>(D7+E7+F7)/3</f>
        <v>3.8866666666666667</v>
      </c>
      <c r="H7" s="1">
        <v>10.9</v>
      </c>
      <c r="I7" s="1">
        <v>10.3</v>
      </c>
      <c r="K7" s="6">
        <f>AVERAGE(G7:G9)</f>
        <v>3.6966666666666668</v>
      </c>
      <c r="L7" s="6">
        <f>STDEV(G7:G9)/SQRT(3)</f>
        <v>0.1359057407557521</v>
      </c>
      <c r="M7" s="1" t="s">
        <v>9</v>
      </c>
      <c r="N7" s="12">
        <f>(K7+K20+K33+K46+K59)/5</f>
        <v>3.736888888888889</v>
      </c>
      <c r="O7" s="12">
        <f>STDEV(G7:G9,G20:G22,G33:G35,G46:G48,G59:G61)/SQRT(15)</f>
        <v>0.2527245120924079</v>
      </c>
    </row>
    <row r="8" spans="3:15" ht="12.75">
      <c r="C8" s="1">
        <v>2</v>
      </c>
      <c r="D8" s="1">
        <v>3.1</v>
      </c>
      <c r="E8" s="1">
        <v>3.54</v>
      </c>
      <c r="F8" s="1">
        <v>3.66</v>
      </c>
      <c r="G8" s="6">
        <f aca="true" t="shared" si="0" ref="G8:G70">(D8+E8+F8)/3</f>
        <v>3.4333333333333336</v>
      </c>
      <c r="K8" s="6"/>
      <c r="L8" s="6"/>
      <c r="M8" s="1" t="s">
        <v>10</v>
      </c>
      <c r="N8" s="12">
        <f>(K10+K23+K36+K49+K62)/5</f>
        <v>3.4855555555555555</v>
      </c>
      <c r="O8" s="12">
        <f>STDEV(G10:G12,G23:G25,G36:G38,G49:G51,G62:G64)/SQRT(15)</f>
        <v>0.2020581053908618</v>
      </c>
    </row>
    <row r="9" spans="3:15" ht="12.75">
      <c r="C9" s="1">
        <v>3</v>
      </c>
      <c r="D9" s="5">
        <v>3.63</v>
      </c>
      <c r="E9" s="5">
        <v>3.82</v>
      </c>
      <c r="F9" s="5">
        <v>3.86</v>
      </c>
      <c r="G9" s="6">
        <f t="shared" si="0"/>
        <v>3.7699999999999996</v>
      </c>
      <c r="H9" s="5"/>
      <c r="K9" s="6"/>
      <c r="L9" s="6"/>
      <c r="M9" s="1" t="s">
        <v>11</v>
      </c>
      <c r="N9" s="12">
        <f>(K13+K26+K39+K52+K65)/5</f>
        <v>3.7473333333333336</v>
      </c>
      <c r="O9" s="12">
        <f>STDEV(G13:G15,G26:G28,G39:G41,G52:G54,G65:G67)/SQRT(15)</f>
        <v>0.2582296668598734</v>
      </c>
    </row>
    <row r="10" spans="2:15" ht="12.75">
      <c r="B10" s="1" t="s">
        <v>10</v>
      </c>
      <c r="C10" s="1">
        <v>1</v>
      </c>
      <c r="D10" s="1">
        <v>2.62</v>
      </c>
      <c r="E10" s="1">
        <v>3.03</v>
      </c>
      <c r="F10" s="1">
        <v>3.08</v>
      </c>
      <c r="G10" s="6">
        <f t="shared" si="0"/>
        <v>2.91</v>
      </c>
      <c r="H10" s="1">
        <v>10.8</v>
      </c>
      <c r="I10" s="1">
        <v>10.2</v>
      </c>
      <c r="K10" s="6">
        <f>AVERAGE(G10:G12)</f>
        <v>3.1233333333333335</v>
      </c>
      <c r="L10" s="6">
        <f>STDEV(G10:G12)/SQRT(3)</f>
        <v>0.10751399564362914</v>
      </c>
      <c r="M10" s="1" t="s">
        <v>12</v>
      </c>
      <c r="N10" s="12">
        <f>(K16+K29+K42+K55+K68)/5</f>
        <v>3.741777777777778</v>
      </c>
      <c r="O10" s="12">
        <f>STDEV(G16:G18,G29:G31,G42:G44,G55:G57,G68:G70)/SQRT(15)</f>
        <v>0.2695251294674808</v>
      </c>
    </row>
    <row r="11" spans="3:15" ht="12.75">
      <c r="C11" s="1">
        <v>2</v>
      </c>
      <c r="D11" s="5">
        <v>2.94</v>
      </c>
      <c r="E11" s="5">
        <v>3.25</v>
      </c>
      <c r="F11" s="5">
        <v>3.43</v>
      </c>
      <c r="G11" s="9">
        <f t="shared" si="0"/>
        <v>3.2066666666666666</v>
      </c>
      <c r="K11" s="6"/>
      <c r="L11" s="6"/>
      <c r="N11" s="12"/>
      <c r="O11" s="12"/>
    </row>
    <row r="12" spans="3:15" ht="12.75">
      <c r="C12" s="1">
        <v>3</v>
      </c>
      <c r="D12" s="5">
        <v>3.42</v>
      </c>
      <c r="E12" s="5">
        <v>3.43</v>
      </c>
      <c r="F12" s="5">
        <v>2.91</v>
      </c>
      <c r="G12" s="9">
        <f t="shared" si="0"/>
        <v>3.2533333333333334</v>
      </c>
      <c r="K12" s="6"/>
      <c r="L12" s="6"/>
      <c r="M12" s="1">
        <v>1</v>
      </c>
      <c r="N12" s="12">
        <f>AVERAGE(G7:G18)</f>
        <v>3.559444444444445</v>
      </c>
      <c r="O12" s="12">
        <f>STDEV(G7:G18)/SQRT(15)</f>
        <v>0.22884627435016372</v>
      </c>
    </row>
    <row r="13" spans="2:15" ht="12.75">
      <c r="B13" s="1" t="s">
        <v>11</v>
      </c>
      <c r="C13" s="1">
        <v>1</v>
      </c>
      <c r="D13" s="1">
        <v>2.82</v>
      </c>
      <c r="E13" s="1">
        <v>2.97</v>
      </c>
      <c r="F13" s="1">
        <v>2.94</v>
      </c>
      <c r="G13" s="6">
        <f t="shared" si="0"/>
        <v>2.91</v>
      </c>
      <c r="H13" s="1">
        <v>11.4</v>
      </c>
      <c r="I13" s="1">
        <v>10.6</v>
      </c>
      <c r="K13" s="6">
        <f>AVERAGE(G13:G15)</f>
        <v>3.39</v>
      </c>
      <c r="L13" s="6">
        <f>STDEV(G13:G15)/SQRT(3)</f>
        <v>0.2780953739943146</v>
      </c>
      <c r="M13" s="1">
        <v>2</v>
      </c>
      <c r="N13" s="12">
        <f>AVERAGE(G20:G31)</f>
        <v>3.9472222222222224</v>
      </c>
      <c r="O13" s="12">
        <f>STDEV(G20:G31)/SQRT(15)</f>
        <v>0.29215046935651207</v>
      </c>
    </row>
    <row r="14" spans="3:15" ht="12.75">
      <c r="C14" s="1">
        <v>2</v>
      </c>
      <c r="D14" s="1">
        <v>3.76</v>
      </c>
      <c r="E14" s="1">
        <v>4.2</v>
      </c>
      <c r="F14" s="1">
        <v>3.66</v>
      </c>
      <c r="G14" s="6">
        <f t="shared" si="0"/>
        <v>3.8733333333333335</v>
      </c>
      <c r="K14" s="6"/>
      <c r="L14" s="6"/>
      <c r="M14" s="1">
        <v>3</v>
      </c>
      <c r="N14" s="12">
        <f>AVERAGE(G33:G44)</f>
        <v>3.2044444444444444</v>
      </c>
      <c r="O14" s="12">
        <f>STDEV(G33:G44)/SQRT(15)</f>
        <v>0.15853127800374134</v>
      </c>
    </row>
    <row r="15" spans="3:15" ht="12.75">
      <c r="C15" s="1">
        <v>3</v>
      </c>
      <c r="D15" s="1">
        <v>3.57</v>
      </c>
      <c r="E15" s="1">
        <v>3.41</v>
      </c>
      <c r="F15" s="1">
        <v>3.18</v>
      </c>
      <c r="G15" s="6">
        <f t="shared" si="0"/>
        <v>3.3866666666666667</v>
      </c>
      <c r="K15" s="6"/>
      <c r="L15" s="6"/>
      <c r="M15" s="1">
        <v>4</v>
      </c>
      <c r="N15" s="12">
        <f>AVERAGE(G46:G57)</f>
        <v>3.8477777777777784</v>
      </c>
      <c r="O15" s="12">
        <f>STDEV(G46:G57)/SQRT(15)</f>
        <v>0.2301357624008103</v>
      </c>
    </row>
    <row r="16" spans="2:15" ht="12.75">
      <c r="B16" s="1" t="s">
        <v>12</v>
      </c>
      <c r="C16" s="1">
        <v>1</v>
      </c>
      <c r="D16" s="1">
        <v>2.43</v>
      </c>
      <c r="E16" s="1">
        <v>2.57</v>
      </c>
      <c r="F16" s="1">
        <v>2.7</v>
      </c>
      <c r="G16" s="6">
        <f t="shared" si="0"/>
        <v>2.566666666666667</v>
      </c>
      <c r="H16" s="1">
        <v>11.5</v>
      </c>
      <c r="I16" s="1">
        <v>10.5</v>
      </c>
      <c r="K16" s="6">
        <f>AVERAGE(G16:G18)</f>
        <v>4.027777777777778</v>
      </c>
      <c r="L16" s="6">
        <f>STDEV(G16:G18)/SQRT(3)</f>
        <v>1.050852093996482</v>
      </c>
      <c r="M16" s="1">
        <v>5</v>
      </c>
      <c r="N16" s="12">
        <f>AVERAGE(G59:G70)</f>
        <v>3.8305555555555557</v>
      </c>
      <c r="O16" s="12">
        <f>STDEV(G59:G70)/SQRT(15)</f>
        <v>0.26991701763417913</v>
      </c>
    </row>
    <row r="17" spans="3:12" ht="12.75">
      <c r="C17" s="1">
        <v>2</v>
      </c>
      <c r="D17" s="1">
        <v>3.23</v>
      </c>
      <c r="E17" s="1">
        <v>3.45</v>
      </c>
      <c r="F17" s="1">
        <v>3.67</v>
      </c>
      <c r="G17" s="6">
        <f t="shared" si="0"/>
        <v>3.4499999999999997</v>
      </c>
      <c r="K17" s="6"/>
      <c r="L17" s="6"/>
    </row>
    <row r="18" spans="3:12" ht="12.75">
      <c r="C18" s="1">
        <v>3</v>
      </c>
      <c r="D18" s="4">
        <v>6.37</v>
      </c>
      <c r="E18" s="4">
        <v>6.53</v>
      </c>
      <c r="F18" s="4">
        <v>5.3</v>
      </c>
      <c r="G18" s="7">
        <f t="shared" si="0"/>
        <v>6.066666666666666</v>
      </c>
      <c r="K18" s="6"/>
      <c r="L18" s="6"/>
    </row>
    <row r="19" spans="7:12" ht="12.75">
      <c r="G19" s="6"/>
      <c r="K19" s="6"/>
      <c r="L19" s="6"/>
    </row>
    <row r="20" spans="1:12" ht="12.75">
      <c r="A20" s="1">
        <v>2</v>
      </c>
      <c r="B20" s="1" t="s">
        <v>9</v>
      </c>
      <c r="C20" s="1">
        <v>1</v>
      </c>
      <c r="D20" s="4">
        <v>4.94</v>
      </c>
      <c r="E20" s="4">
        <v>4.46</v>
      </c>
      <c r="F20" s="4">
        <v>4.13</v>
      </c>
      <c r="G20" s="7">
        <f t="shared" si="0"/>
        <v>4.510000000000001</v>
      </c>
      <c r="H20" s="1">
        <v>11.4</v>
      </c>
      <c r="I20" s="1">
        <v>10.3</v>
      </c>
      <c r="K20" s="6">
        <f>AVERAGE(G20:G22)</f>
        <v>3.8288888888888892</v>
      </c>
      <c r="L20" s="6">
        <f>STDEV(G20:G22)/SQRT(3)</f>
        <v>0.3749386781137387</v>
      </c>
    </row>
    <row r="21" spans="3:12" ht="12.75">
      <c r="C21" s="1">
        <v>2</v>
      </c>
      <c r="D21" s="1">
        <v>2.98</v>
      </c>
      <c r="E21" s="1">
        <v>3.22</v>
      </c>
      <c r="F21" s="1">
        <v>3.45</v>
      </c>
      <c r="G21" s="6">
        <f t="shared" si="0"/>
        <v>3.216666666666667</v>
      </c>
      <c r="K21" s="6"/>
      <c r="L21" s="6"/>
    </row>
    <row r="22" spans="3:12" ht="12.75">
      <c r="C22" s="1">
        <v>3</v>
      </c>
      <c r="D22" s="4">
        <v>3.3</v>
      </c>
      <c r="E22" s="4">
        <v>3.96</v>
      </c>
      <c r="F22" s="4">
        <v>4.02</v>
      </c>
      <c r="G22" s="7">
        <f t="shared" si="0"/>
        <v>3.76</v>
      </c>
      <c r="K22" s="6"/>
      <c r="L22" s="6"/>
    </row>
    <row r="23" spans="2:12" ht="12.75">
      <c r="B23" s="1" t="s">
        <v>10</v>
      </c>
      <c r="C23" s="1">
        <v>1</v>
      </c>
      <c r="D23" s="1">
        <v>4.37</v>
      </c>
      <c r="E23" s="1">
        <v>4.33</v>
      </c>
      <c r="F23" s="1">
        <v>4.46</v>
      </c>
      <c r="G23" s="6">
        <f t="shared" si="0"/>
        <v>4.386666666666667</v>
      </c>
      <c r="H23" s="1">
        <v>11</v>
      </c>
      <c r="I23" s="1">
        <v>10.4</v>
      </c>
      <c r="K23" s="6">
        <f>AVERAGE(G23:G25)</f>
        <v>4.32</v>
      </c>
      <c r="L23" s="6">
        <f>STDEV(G23:G25)/SQRT(3)</f>
        <v>0.672477453842078</v>
      </c>
    </row>
    <row r="24" spans="3:12" ht="12.75">
      <c r="C24" s="1">
        <v>2</v>
      </c>
      <c r="D24" s="1">
        <v>2.98</v>
      </c>
      <c r="E24" s="1">
        <v>3.05</v>
      </c>
      <c r="F24" s="1">
        <v>3.34</v>
      </c>
      <c r="G24" s="6">
        <f t="shared" si="0"/>
        <v>3.123333333333333</v>
      </c>
      <c r="K24" s="6"/>
      <c r="L24" s="6"/>
    </row>
    <row r="25" spans="3:12" ht="12.75">
      <c r="C25" s="1">
        <v>3</v>
      </c>
      <c r="D25" s="1">
        <v>5.65</v>
      </c>
      <c r="E25" s="1">
        <v>5.28</v>
      </c>
      <c r="F25" s="1">
        <v>5.42</v>
      </c>
      <c r="G25" s="6">
        <f t="shared" si="0"/>
        <v>5.45</v>
      </c>
      <c r="K25" s="6"/>
      <c r="L25" s="6"/>
    </row>
    <row r="26" spans="2:12" ht="12.75">
      <c r="B26" s="1" t="s">
        <v>11</v>
      </c>
      <c r="C26" s="1">
        <v>1</v>
      </c>
      <c r="D26" s="1">
        <v>1.98</v>
      </c>
      <c r="E26" s="1">
        <v>2.21</v>
      </c>
      <c r="F26" s="1">
        <v>2.12</v>
      </c>
      <c r="G26" s="6">
        <f t="shared" si="0"/>
        <v>2.103333333333333</v>
      </c>
      <c r="H26" s="1">
        <v>11.3</v>
      </c>
      <c r="I26" s="1">
        <v>10.4</v>
      </c>
      <c r="K26" s="6">
        <f>AVERAGE(G26:G28)</f>
        <v>4.1066666666666665</v>
      </c>
      <c r="L26" s="6">
        <f>STDEV(G26:G28)/SQRT(3)</f>
        <v>1.2328873067361474</v>
      </c>
    </row>
    <row r="27" spans="3:12" ht="12.75">
      <c r="C27" s="1">
        <v>2</v>
      </c>
      <c r="D27" s="1">
        <v>6.52</v>
      </c>
      <c r="E27" s="1">
        <v>6.47</v>
      </c>
      <c r="F27" s="1">
        <v>6.07</v>
      </c>
      <c r="G27" s="6">
        <f t="shared" si="0"/>
        <v>6.353333333333333</v>
      </c>
      <c r="K27" s="6"/>
      <c r="L27" s="6"/>
    </row>
    <row r="28" spans="3:12" ht="12.75">
      <c r="C28" s="1">
        <v>3</v>
      </c>
      <c r="D28" s="4">
        <v>3.57</v>
      </c>
      <c r="E28" s="4">
        <v>3.72</v>
      </c>
      <c r="F28" s="4">
        <v>4.3</v>
      </c>
      <c r="G28" s="7">
        <f t="shared" si="0"/>
        <v>3.8633333333333333</v>
      </c>
      <c r="K28" s="6"/>
      <c r="L28" s="6"/>
    </row>
    <row r="29" spans="2:12" ht="12.75">
      <c r="B29" s="1" t="s">
        <v>12</v>
      </c>
      <c r="C29" s="1">
        <v>1</v>
      </c>
      <c r="D29" s="1">
        <v>3.38</v>
      </c>
      <c r="E29" s="1">
        <v>3.57</v>
      </c>
      <c r="F29" s="1">
        <v>3.32</v>
      </c>
      <c r="G29" s="6">
        <f t="shared" si="0"/>
        <v>3.4233333333333333</v>
      </c>
      <c r="H29" s="1">
        <v>11.5</v>
      </c>
      <c r="I29" s="1">
        <v>10.3</v>
      </c>
      <c r="K29" s="6">
        <f>AVERAGE(G29:G31)</f>
        <v>3.533333333333333</v>
      </c>
      <c r="L29" s="6">
        <f>STDEV(G29:G31)/SQRT(3)</f>
        <v>0.24395658387265307</v>
      </c>
    </row>
    <row r="30" spans="3:12" ht="12.75">
      <c r="C30" s="1">
        <v>2</v>
      </c>
      <c r="D30" s="1">
        <v>2.86</v>
      </c>
      <c r="E30" s="1">
        <v>3.16</v>
      </c>
      <c r="F30" s="1">
        <v>3.51</v>
      </c>
      <c r="G30" s="6">
        <f t="shared" si="0"/>
        <v>3.1766666666666663</v>
      </c>
      <c r="K30" s="6"/>
      <c r="L30" s="6"/>
    </row>
    <row r="31" spans="3:12" ht="12.75">
      <c r="C31" s="1">
        <v>3</v>
      </c>
      <c r="D31" s="5">
        <v>3.57</v>
      </c>
      <c r="E31" s="5">
        <v>4.21</v>
      </c>
      <c r="F31" s="5">
        <v>4.22</v>
      </c>
      <c r="G31" s="6">
        <f t="shared" si="0"/>
        <v>4</v>
      </c>
      <c r="K31" s="6"/>
      <c r="L31" s="6"/>
    </row>
    <row r="32" spans="7:12" ht="12.75">
      <c r="G32" s="6"/>
      <c r="K32" s="6"/>
      <c r="L32" s="6"/>
    </row>
    <row r="33" spans="1:12" ht="12.75">
      <c r="A33" s="1">
        <v>3</v>
      </c>
      <c r="B33" s="1" t="s">
        <v>9</v>
      </c>
      <c r="C33" s="1">
        <v>1</v>
      </c>
      <c r="D33" s="1">
        <v>3.93</v>
      </c>
      <c r="E33" s="1">
        <v>3.79</v>
      </c>
      <c r="F33" s="1">
        <v>3.31</v>
      </c>
      <c r="G33" s="6">
        <f t="shared" si="0"/>
        <v>3.676666666666667</v>
      </c>
      <c r="H33" s="1">
        <v>11.6</v>
      </c>
      <c r="I33" s="1">
        <v>10.6</v>
      </c>
      <c r="K33" s="6">
        <f>AVERAGE(G33:G35)</f>
        <v>3.3533333333333335</v>
      </c>
      <c r="L33" s="6">
        <f>STDEV(G33:G35)/SQRT(3)</f>
        <v>0.18294909229173636</v>
      </c>
    </row>
    <row r="34" spans="3:12" ht="12.75">
      <c r="C34" s="1">
        <v>2</v>
      </c>
      <c r="D34" s="1">
        <v>3.24</v>
      </c>
      <c r="E34" s="1">
        <v>3.36</v>
      </c>
      <c r="F34" s="1">
        <v>3.42</v>
      </c>
      <c r="G34" s="6">
        <f t="shared" si="0"/>
        <v>3.34</v>
      </c>
      <c r="K34" s="6"/>
      <c r="L34" s="6"/>
    </row>
    <row r="35" spans="3:12" ht="12.75">
      <c r="C35" s="1">
        <v>3</v>
      </c>
      <c r="D35" s="1">
        <v>3.15</v>
      </c>
      <c r="E35" s="1">
        <v>2.98</v>
      </c>
      <c r="F35" s="1">
        <v>3</v>
      </c>
      <c r="G35" s="6">
        <f t="shared" si="0"/>
        <v>3.043333333333333</v>
      </c>
      <c r="K35" s="6"/>
      <c r="L35" s="6"/>
    </row>
    <row r="36" spans="2:12" ht="12.75">
      <c r="B36" s="1" t="s">
        <v>10</v>
      </c>
      <c r="C36" s="1">
        <v>1</v>
      </c>
      <c r="D36" s="1">
        <v>3.1</v>
      </c>
      <c r="E36" s="1">
        <v>3.41</v>
      </c>
      <c r="F36" s="1">
        <v>3.49</v>
      </c>
      <c r="G36" s="6">
        <f t="shared" si="0"/>
        <v>3.3333333333333335</v>
      </c>
      <c r="H36" s="1">
        <v>11.8</v>
      </c>
      <c r="I36" s="1">
        <v>10.7</v>
      </c>
      <c r="K36" s="6">
        <f>AVERAGE(G36:G38)</f>
        <v>2.771111111111111</v>
      </c>
      <c r="L36" s="6">
        <f>STDEV(G36:G38)/SQRT(3)</f>
        <v>0.33851710024826615</v>
      </c>
    </row>
    <row r="37" spans="3:12" ht="12.75">
      <c r="C37" s="1">
        <v>2</v>
      </c>
      <c r="D37" s="1">
        <v>2.08</v>
      </c>
      <c r="E37" s="1">
        <v>2.11</v>
      </c>
      <c r="F37" s="1">
        <v>2.3</v>
      </c>
      <c r="G37" s="6">
        <f t="shared" si="0"/>
        <v>2.163333333333333</v>
      </c>
      <c r="K37" s="6"/>
      <c r="L37" s="6"/>
    </row>
    <row r="38" spans="3:12" ht="12.75">
      <c r="C38" s="1">
        <v>3</v>
      </c>
      <c r="D38" s="1">
        <v>2.63</v>
      </c>
      <c r="E38" s="1">
        <v>2.77</v>
      </c>
      <c r="F38" s="1">
        <v>3.05</v>
      </c>
      <c r="G38" s="6">
        <f t="shared" si="0"/>
        <v>2.8166666666666664</v>
      </c>
      <c r="K38" s="6"/>
      <c r="L38" s="6"/>
    </row>
    <row r="39" spans="2:12" ht="12.75">
      <c r="B39" s="1" t="s">
        <v>11</v>
      </c>
      <c r="C39" s="1">
        <v>1</v>
      </c>
      <c r="D39" s="1">
        <v>4.22</v>
      </c>
      <c r="E39" s="1">
        <v>4.5</v>
      </c>
      <c r="F39" s="1">
        <v>3.87</v>
      </c>
      <c r="G39" s="6">
        <f t="shared" si="0"/>
        <v>4.196666666666666</v>
      </c>
      <c r="H39" s="1">
        <v>11.8</v>
      </c>
      <c r="I39" s="1">
        <v>10.6</v>
      </c>
      <c r="K39" s="6">
        <f>AVERAGE(G39:G41)</f>
        <v>3.501111111111111</v>
      </c>
      <c r="L39" s="6">
        <f>STDEV(G39:G41)/SQRT(3)</f>
        <v>0.5216083862841698</v>
      </c>
    </row>
    <row r="40" spans="3:12" ht="12.75">
      <c r="C40" s="1">
        <v>2</v>
      </c>
      <c r="D40" s="1">
        <v>2.44</v>
      </c>
      <c r="E40" s="1">
        <v>2.57</v>
      </c>
      <c r="F40" s="1">
        <v>2.43</v>
      </c>
      <c r="G40" s="6">
        <f t="shared" si="0"/>
        <v>2.48</v>
      </c>
      <c r="K40" s="6"/>
      <c r="L40" s="6"/>
    </row>
    <row r="41" spans="3:12" ht="12.75">
      <c r="C41" s="1">
        <v>3</v>
      </c>
      <c r="D41" s="5">
        <v>3.42</v>
      </c>
      <c r="E41" s="5">
        <v>3.99</v>
      </c>
      <c r="F41" s="5">
        <v>4.07</v>
      </c>
      <c r="G41" s="6">
        <f t="shared" si="0"/>
        <v>3.8266666666666667</v>
      </c>
      <c r="K41" s="6"/>
      <c r="L41" s="6"/>
    </row>
    <row r="42" spans="2:12" ht="12.75">
      <c r="B42" s="1" t="s">
        <v>12</v>
      </c>
      <c r="C42" s="1">
        <v>1</v>
      </c>
      <c r="D42" s="1">
        <v>2.47</v>
      </c>
      <c r="E42" s="1">
        <v>2.84</v>
      </c>
      <c r="F42" s="1">
        <v>2.69</v>
      </c>
      <c r="G42" s="6">
        <f t="shared" si="0"/>
        <v>2.6666666666666665</v>
      </c>
      <c r="H42" s="1">
        <v>11.9</v>
      </c>
      <c r="I42" s="1">
        <v>10.7</v>
      </c>
      <c r="K42" s="6">
        <f>AVERAGE(G42:G44)</f>
        <v>3.192222222222222</v>
      </c>
      <c r="L42" s="6">
        <f>STDEV(G42:G44)/SQRT(3)</f>
        <v>0.34920191194872197</v>
      </c>
    </row>
    <row r="43" spans="3:12" ht="12.75">
      <c r="C43" s="1">
        <v>2</v>
      </c>
      <c r="D43" s="4">
        <v>2.46</v>
      </c>
      <c r="E43" s="4">
        <v>3.16</v>
      </c>
      <c r="F43" s="4">
        <v>3.55</v>
      </c>
      <c r="G43" s="7">
        <f t="shared" si="0"/>
        <v>3.0566666666666666</v>
      </c>
      <c r="K43" s="6"/>
      <c r="L43" s="6"/>
    </row>
    <row r="44" spans="3:12" ht="12.75">
      <c r="C44" s="1">
        <v>3</v>
      </c>
      <c r="D44" s="1">
        <v>3.53</v>
      </c>
      <c r="E44" s="1">
        <v>3.9</v>
      </c>
      <c r="F44" s="1">
        <v>4.13</v>
      </c>
      <c r="G44" s="6">
        <f t="shared" si="0"/>
        <v>3.853333333333333</v>
      </c>
      <c r="K44" s="6"/>
      <c r="L44" s="6"/>
    </row>
    <row r="45" spans="7:12" ht="12.75">
      <c r="G45" s="6"/>
      <c r="K45" s="6"/>
      <c r="L45" s="6"/>
    </row>
    <row r="46" spans="1:12" ht="12.75">
      <c r="A46" s="1">
        <v>4</v>
      </c>
      <c r="B46" s="1" t="s">
        <v>9</v>
      </c>
      <c r="C46" s="1">
        <v>1</v>
      </c>
      <c r="D46" s="4">
        <v>5.71</v>
      </c>
      <c r="E46" s="4">
        <v>5.51</v>
      </c>
      <c r="F46" s="4">
        <v>4.88</v>
      </c>
      <c r="G46" s="7">
        <f t="shared" si="0"/>
        <v>5.366666666666666</v>
      </c>
      <c r="H46" s="1">
        <v>11.3</v>
      </c>
      <c r="I46" s="1">
        <v>10.2</v>
      </c>
      <c r="K46" s="6">
        <f>AVERAGE(G46:G48)</f>
        <v>3.878888888888889</v>
      </c>
      <c r="L46" s="6">
        <f>STDEV(G46:G48)/SQRT(3)</f>
        <v>0.7470195925174515</v>
      </c>
    </row>
    <row r="47" spans="3:12" ht="12.75">
      <c r="C47" s="1">
        <v>2</v>
      </c>
      <c r="D47" s="5">
        <v>3.07</v>
      </c>
      <c r="E47" s="5">
        <v>2.91</v>
      </c>
      <c r="F47" s="5">
        <v>3.07</v>
      </c>
      <c r="G47" s="6">
        <f t="shared" si="0"/>
        <v>3.016666666666667</v>
      </c>
      <c r="K47" s="6"/>
      <c r="L47" s="6"/>
    </row>
    <row r="48" spans="3:12" ht="12.75">
      <c r="C48" s="1">
        <v>3</v>
      </c>
      <c r="D48" s="5">
        <v>3.33</v>
      </c>
      <c r="E48" s="5">
        <v>3.24</v>
      </c>
      <c r="F48" s="5">
        <v>3.19</v>
      </c>
      <c r="G48" s="6">
        <f t="shared" si="0"/>
        <v>3.2533333333333334</v>
      </c>
      <c r="K48" s="6"/>
      <c r="L48" s="6"/>
    </row>
    <row r="49" spans="2:12" ht="12.75">
      <c r="B49" s="1" t="s">
        <v>10</v>
      </c>
      <c r="C49" s="1">
        <v>1</v>
      </c>
      <c r="D49" s="5">
        <v>3.98</v>
      </c>
      <c r="E49" s="5">
        <v>4.47</v>
      </c>
      <c r="F49" s="5">
        <v>4.59</v>
      </c>
      <c r="G49" s="6">
        <f t="shared" si="0"/>
        <v>4.346666666666667</v>
      </c>
      <c r="H49" s="1">
        <v>12.2</v>
      </c>
      <c r="I49" s="1">
        <v>10.9</v>
      </c>
      <c r="K49" s="6">
        <f>AVERAGE(G49:G51)</f>
        <v>3.751111111111111</v>
      </c>
      <c r="L49" s="6">
        <f>STDEV(G49:G51)/SQRT(3)</f>
        <v>0.3535132316311129</v>
      </c>
    </row>
    <row r="50" spans="3:12" ht="12.75">
      <c r="C50" s="1">
        <v>2</v>
      </c>
      <c r="D50" s="5">
        <v>4.01</v>
      </c>
      <c r="E50" s="5">
        <v>3.71</v>
      </c>
      <c r="F50" s="5">
        <v>3.63</v>
      </c>
      <c r="G50" s="6">
        <f t="shared" si="0"/>
        <v>3.783333333333333</v>
      </c>
      <c r="K50" s="6"/>
      <c r="L50" s="6"/>
    </row>
    <row r="51" spans="3:12" ht="12.75">
      <c r="C51" s="1">
        <v>3</v>
      </c>
      <c r="D51" s="5">
        <v>2.91</v>
      </c>
      <c r="E51" s="5">
        <v>3.23</v>
      </c>
      <c r="F51" s="5">
        <v>3.23</v>
      </c>
      <c r="G51" s="6">
        <f t="shared" si="0"/>
        <v>3.1233333333333335</v>
      </c>
      <c r="K51" s="6"/>
      <c r="L51" s="6"/>
    </row>
    <row r="52" spans="2:12" ht="12.75">
      <c r="B52" s="1" t="s">
        <v>11</v>
      </c>
      <c r="C52" s="1">
        <v>1</v>
      </c>
      <c r="D52" s="5">
        <v>3.76</v>
      </c>
      <c r="E52" s="5">
        <v>3.79</v>
      </c>
      <c r="F52" s="5">
        <v>4.47</v>
      </c>
      <c r="G52" s="6">
        <f t="shared" si="0"/>
        <v>4.006666666666667</v>
      </c>
      <c r="H52" s="1">
        <v>12.4</v>
      </c>
      <c r="I52" s="1">
        <v>10.7</v>
      </c>
      <c r="K52" s="6">
        <f>AVERAGE(G52:G54)</f>
        <v>3.9711111111111115</v>
      </c>
      <c r="L52" s="6">
        <f>STDEV(G52:G54)/SQRT(3)</f>
        <v>0.519919271986253</v>
      </c>
    </row>
    <row r="53" spans="3:12" ht="12.75">
      <c r="C53" s="1">
        <v>2</v>
      </c>
      <c r="D53" s="5">
        <v>3.11</v>
      </c>
      <c r="E53" s="5">
        <v>3.06</v>
      </c>
      <c r="F53" s="5">
        <v>2.99</v>
      </c>
      <c r="G53" s="6">
        <f t="shared" si="0"/>
        <v>3.0533333333333332</v>
      </c>
      <c r="K53" s="6"/>
      <c r="L53" s="6"/>
    </row>
    <row r="54" spans="3:12" ht="12.75">
      <c r="C54" s="1">
        <v>3</v>
      </c>
      <c r="D54" s="4">
        <v>4.49</v>
      </c>
      <c r="E54" s="4">
        <v>4.84</v>
      </c>
      <c r="F54" s="4">
        <v>5.23</v>
      </c>
      <c r="G54" s="7">
        <f t="shared" si="0"/>
        <v>4.8533333333333335</v>
      </c>
      <c r="K54" s="6"/>
      <c r="L54" s="6"/>
    </row>
    <row r="55" spans="2:12" ht="12.75">
      <c r="B55" s="1" t="s">
        <v>12</v>
      </c>
      <c r="C55" s="1">
        <v>1</v>
      </c>
      <c r="D55" s="5">
        <v>2.46</v>
      </c>
      <c r="E55" s="5">
        <v>2.48</v>
      </c>
      <c r="F55" s="5">
        <v>2.55</v>
      </c>
      <c r="G55" s="6">
        <f t="shared" si="0"/>
        <v>2.4966666666666666</v>
      </c>
      <c r="H55" s="1">
        <v>12.7</v>
      </c>
      <c r="I55" s="1">
        <v>10.4</v>
      </c>
      <c r="K55" s="6">
        <f>AVERAGE(G55:G57)</f>
        <v>3.7899999999999996</v>
      </c>
      <c r="L55" s="6">
        <f>STDEV(G55:G57)/SQRT(3)</f>
        <v>0.6990787588756447</v>
      </c>
    </row>
    <row r="56" spans="3:12" ht="12.75">
      <c r="C56" s="1">
        <v>2</v>
      </c>
      <c r="D56" s="4">
        <v>4.28</v>
      </c>
      <c r="E56" s="4">
        <v>5.39</v>
      </c>
      <c r="F56" s="4">
        <v>5.02</v>
      </c>
      <c r="G56" s="7">
        <f t="shared" si="0"/>
        <v>4.8966666666666665</v>
      </c>
      <c r="K56" s="6"/>
      <c r="L56" s="6"/>
    </row>
    <row r="57" spans="3:12" ht="12.75">
      <c r="C57" s="1">
        <v>3</v>
      </c>
      <c r="D57" s="1">
        <v>3.77</v>
      </c>
      <c r="E57" s="1">
        <v>3.89</v>
      </c>
      <c r="F57" s="1">
        <v>4.27</v>
      </c>
      <c r="G57" s="6">
        <f t="shared" si="0"/>
        <v>3.9766666666666666</v>
      </c>
      <c r="K57" s="6"/>
      <c r="L57" s="6"/>
    </row>
    <row r="58" spans="7:12" ht="12.75">
      <c r="G58" s="6"/>
      <c r="K58" s="6"/>
      <c r="L58" s="6"/>
    </row>
    <row r="59" spans="1:12" ht="12.75">
      <c r="A59" s="1">
        <v>5</v>
      </c>
      <c r="B59" s="1" t="s">
        <v>9</v>
      </c>
      <c r="C59" s="1">
        <v>1</v>
      </c>
      <c r="D59" s="1">
        <v>2.77</v>
      </c>
      <c r="E59" s="1">
        <v>2.87</v>
      </c>
      <c r="F59" s="1">
        <v>2.82</v>
      </c>
      <c r="G59" s="6">
        <f t="shared" si="0"/>
        <v>2.8200000000000003</v>
      </c>
      <c r="H59" s="1">
        <v>12.2</v>
      </c>
      <c r="I59" s="1">
        <v>10.9</v>
      </c>
      <c r="K59" s="6">
        <f>AVERAGE(G59:G61)</f>
        <v>3.926666666666667</v>
      </c>
      <c r="L59" s="6">
        <f>STDEV(G59:G61)/SQRT(3)</f>
        <v>1.173964476716648</v>
      </c>
    </row>
    <row r="60" spans="3:12" ht="12.75">
      <c r="C60" s="1">
        <v>2</v>
      </c>
      <c r="D60" s="1">
        <v>2.47</v>
      </c>
      <c r="E60" s="1">
        <v>2.75</v>
      </c>
      <c r="F60" s="1">
        <v>2.84</v>
      </c>
      <c r="G60" s="6">
        <f t="shared" si="0"/>
        <v>2.686666666666667</v>
      </c>
      <c r="K60" s="6"/>
      <c r="L60" s="6"/>
    </row>
    <row r="61" spans="3:12" ht="12.75">
      <c r="C61" s="1">
        <v>3</v>
      </c>
      <c r="D61" s="1">
        <v>6.36</v>
      </c>
      <c r="E61" s="1">
        <v>6.32</v>
      </c>
      <c r="F61" s="1">
        <v>6.14</v>
      </c>
      <c r="G61" s="6">
        <f t="shared" si="0"/>
        <v>6.273333333333333</v>
      </c>
      <c r="K61" s="6"/>
      <c r="L61" s="6"/>
    </row>
    <row r="62" spans="2:12" ht="12.75">
      <c r="B62" s="1" t="s">
        <v>10</v>
      </c>
      <c r="C62" s="1">
        <v>1</v>
      </c>
      <c r="D62" s="1">
        <v>3.41</v>
      </c>
      <c r="E62" s="1">
        <v>3.31</v>
      </c>
      <c r="F62" s="1">
        <v>3.34</v>
      </c>
      <c r="G62" s="6">
        <f t="shared" si="0"/>
        <v>3.3533333333333335</v>
      </c>
      <c r="H62" s="1">
        <v>11.9</v>
      </c>
      <c r="I62" s="1">
        <v>10.7</v>
      </c>
      <c r="K62" s="6">
        <f>AVERAGE(G62:G64)</f>
        <v>3.462222222222222</v>
      </c>
      <c r="L62" s="6">
        <f>STDEV(G62:G64)/SQRT(3)</f>
        <v>0.1453008798287622</v>
      </c>
    </row>
    <row r="63" spans="3:12" ht="12.75">
      <c r="C63" s="1">
        <v>2</v>
      </c>
      <c r="D63" s="1">
        <v>3.3</v>
      </c>
      <c r="E63" s="1">
        <v>3.08</v>
      </c>
      <c r="F63" s="1">
        <v>3.47</v>
      </c>
      <c r="G63" s="6">
        <f t="shared" si="0"/>
        <v>3.283333333333333</v>
      </c>
      <c r="K63" s="6"/>
      <c r="L63" s="6"/>
    </row>
    <row r="64" spans="3:12" ht="12.75">
      <c r="C64" s="1">
        <v>3</v>
      </c>
      <c r="D64" s="1">
        <v>3.77</v>
      </c>
      <c r="E64" s="1">
        <v>3.8</v>
      </c>
      <c r="F64" s="1">
        <v>3.68</v>
      </c>
      <c r="G64" s="6">
        <f t="shared" si="0"/>
        <v>3.75</v>
      </c>
      <c r="K64" s="6"/>
      <c r="L64" s="6"/>
    </row>
    <row r="65" spans="2:12" ht="12.75">
      <c r="B65" s="1" t="s">
        <v>11</v>
      </c>
      <c r="C65" s="1">
        <v>1</v>
      </c>
      <c r="D65" s="1">
        <v>3.6</v>
      </c>
      <c r="E65" s="1">
        <v>3.84</v>
      </c>
      <c r="F65" s="1">
        <v>3.7</v>
      </c>
      <c r="G65" s="6">
        <f t="shared" si="0"/>
        <v>3.7133333333333334</v>
      </c>
      <c r="H65" s="1">
        <v>12.3</v>
      </c>
      <c r="I65" s="1">
        <v>10.8</v>
      </c>
      <c r="K65" s="6">
        <f>AVERAGE(G65:G67)</f>
        <v>3.7677777777777774</v>
      </c>
      <c r="L65" s="6">
        <f>STDEV(G65:G67)/SQRT(3)</f>
        <v>0.10092779474994847</v>
      </c>
    </row>
    <row r="66" spans="3:12" ht="12.75">
      <c r="C66" s="1">
        <v>2</v>
      </c>
      <c r="D66" s="1">
        <v>4.28</v>
      </c>
      <c r="E66" s="1">
        <v>3.83</v>
      </c>
      <c r="F66" s="1">
        <v>3.78</v>
      </c>
      <c r="G66" s="6">
        <f t="shared" si="0"/>
        <v>3.963333333333333</v>
      </c>
      <c r="K66" s="6"/>
      <c r="L66" s="6"/>
    </row>
    <row r="67" spans="3:12" ht="12.75">
      <c r="C67" s="1">
        <v>3</v>
      </c>
      <c r="D67" s="1">
        <v>3.66</v>
      </c>
      <c r="E67" s="1">
        <v>3.62</v>
      </c>
      <c r="F67" s="1">
        <v>3.6</v>
      </c>
      <c r="G67" s="6">
        <f t="shared" si="0"/>
        <v>3.626666666666667</v>
      </c>
      <c r="K67" s="6"/>
      <c r="L67" s="6"/>
    </row>
    <row r="68" spans="2:12" ht="12.75">
      <c r="B68" s="1" t="s">
        <v>12</v>
      </c>
      <c r="C68" s="1">
        <v>1</v>
      </c>
      <c r="D68" s="1">
        <v>3.03</v>
      </c>
      <c r="E68" s="1">
        <v>3.02</v>
      </c>
      <c r="F68" s="1">
        <v>3.05</v>
      </c>
      <c r="G68" s="6">
        <f t="shared" si="0"/>
        <v>3.033333333333333</v>
      </c>
      <c r="H68" s="1">
        <v>12.5</v>
      </c>
      <c r="I68" s="1">
        <v>10.7</v>
      </c>
      <c r="K68" s="6">
        <f>AVERAGE(G68:G70)</f>
        <v>4.165555555555556</v>
      </c>
      <c r="L68" s="6">
        <f>STDEV(G68:G70)/SQRT(3)</f>
        <v>0.6808010894944205</v>
      </c>
    </row>
    <row r="69" spans="3:7" ht="12.75">
      <c r="C69" s="1">
        <v>2</v>
      </c>
      <c r="D69" s="4">
        <v>5.79</v>
      </c>
      <c r="E69" s="4">
        <v>5.42</v>
      </c>
      <c r="F69" s="4">
        <v>4.95</v>
      </c>
      <c r="G69" s="7">
        <f t="shared" si="0"/>
        <v>5.386666666666667</v>
      </c>
    </row>
    <row r="70" spans="3:7" ht="12.75">
      <c r="C70" s="1">
        <v>3</v>
      </c>
      <c r="D70" s="1">
        <v>3.84</v>
      </c>
      <c r="E70" s="1">
        <v>3.92</v>
      </c>
      <c r="F70" s="1">
        <v>4.47</v>
      </c>
      <c r="G70" s="6">
        <f t="shared" si="0"/>
        <v>4.076666666666667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B40">
      <selection activeCell="K68" activeCellId="19" sqref="K7 K10 K13 K16 K20 K23 K26 K29 K33 K36 K39 K42 K46 K49 K52 K55 K59 K62 K65 K68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21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22</v>
      </c>
      <c r="B3" s="2"/>
      <c r="C3" s="2"/>
      <c r="D3" s="2"/>
    </row>
    <row r="5" spans="1:16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3" t="s">
        <v>15</v>
      </c>
      <c r="L5" s="3" t="s">
        <v>37</v>
      </c>
      <c r="M5" s="3"/>
      <c r="N5" s="3" t="s">
        <v>28</v>
      </c>
      <c r="O5" s="3" t="s">
        <v>29</v>
      </c>
      <c r="P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M6" s="1" t="s">
        <v>9</v>
      </c>
      <c r="N6" s="12">
        <f>AVERAGE(G7:G9,G20:G22,G33:G35,G46:G48,G59:G61)</f>
        <v>4.478</v>
      </c>
      <c r="O6" s="12">
        <f>STDEV(G7:G9,G20:G22,G33:G35,G46:G48,G59:G61)/SQRT(15)</f>
        <v>0.21430651045472332</v>
      </c>
    </row>
    <row r="7" spans="1:15" ht="12.75">
      <c r="A7" s="1">
        <v>1</v>
      </c>
      <c r="B7" s="1" t="s">
        <v>9</v>
      </c>
      <c r="C7" s="1">
        <v>1</v>
      </c>
      <c r="D7" s="5">
        <v>3.67</v>
      </c>
      <c r="E7" s="5">
        <v>4.14</v>
      </c>
      <c r="F7" s="5">
        <v>4.1</v>
      </c>
      <c r="G7" s="9">
        <f>(D7+E7+F7)/3</f>
        <v>3.97</v>
      </c>
      <c r="H7" s="1">
        <v>13.2</v>
      </c>
      <c r="I7" s="1">
        <v>12.7</v>
      </c>
      <c r="K7" s="6">
        <f>AVERAGE(G7:G9)</f>
        <v>4.6611111111111105</v>
      </c>
      <c r="L7" s="6">
        <f>STDEV(G7:G9)/SQRT(3)</f>
        <v>0.5172589198104343</v>
      </c>
      <c r="M7" s="1" t="s">
        <v>10</v>
      </c>
      <c r="N7" s="12">
        <f>AVERAGE(G10:G12,G23:G25,G36:G38,G49:G51,G62:G64)</f>
        <v>4.316222222222222</v>
      </c>
      <c r="O7" s="12">
        <f>STDEV(G10:G12,G23:G25,G36:G38,G49:G51,G62:G64)/SQRT(15)</f>
        <v>0.25373044620188195</v>
      </c>
    </row>
    <row r="8" spans="3:15" ht="12.75">
      <c r="C8" s="1">
        <v>2</v>
      </c>
      <c r="D8" s="5">
        <v>5.78</v>
      </c>
      <c r="E8" s="5">
        <v>5.61</v>
      </c>
      <c r="F8" s="5">
        <v>5.63</v>
      </c>
      <c r="G8" s="9">
        <f aca="true" t="shared" si="0" ref="G8:G70">(D8+E8+F8)/3</f>
        <v>5.673333333333333</v>
      </c>
      <c r="K8" s="6"/>
      <c r="L8" s="6"/>
      <c r="M8" s="1" t="s">
        <v>11</v>
      </c>
      <c r="N8" s="12">
        <f>AVERAGE(G13:G15,G26:G28,G39:G41,G52:G54,G65:G67)</f>
        <v>5.095888888888889</v>
      </c>
      <c r="O8" s="12">
        <f>STDEV(G13:G15,G26:G28,G39:G41,G52:G54,G65:G67)/SQRT(15)</f>
        <v>0.39234267452119115</v>
      </c>
    </row>
    <row r="9" spans="3:15" ht="12.75">
      <c r="C9" s="1">
        <v>3</v>
      </c>
      <c r="D9" s="4">
        <v>3.98</v>
      </c>
      <c r="E9" s="4">
        <v>4.33</v>
      </c>
      <c r="F9" s="4">
        <v>4.71</v>
      </c>
      <c r="G9" s="7">
        <f t="shared" si="0"/>
        <v>4.34</v>
      </c>
      <c r="H9" s="5"/>
      <c r="K9" s="6"/>
      <c r="L9" s="6"/>
      <c r="M9" s="1" t="s">
        <v>12</v>
      </c>
      <c r="N9" s="12">
        <f>AVERAGE(G16:G18,G29:G31,G42:G44,G55:G57,G68:G70)</f>
        <v>4.618444444444445</v>
      </c>
      <c r="O9" s="12">
        <f>STDEV(G16:G18,G29:G31,G42:G44,G55:G57,G68:G70)/SQRT(15)</f>
        <v>0.20512117122657286</v>
      </c>
    </row>
    <row r="10" spans="2:15" ht="12.75">
      <c r="B10" s="1" t="s">
        <v>10</v>
      </c>
      <c r="C10" s="1">
        <v>1</v>
      </c>
      <c r="D10" s="5">
        <v>3.23</v>
      </c>
      <c r="E10" s="5">
        <v>3.54</v>
      </c>
      <c r="F10" s="5">
        <v>3.55</v>
      </c>
      <c r="G10" s="9">
        <f t="shared" si="0"/>
        <v>3.44</v>
      </c>
      <c r="H10" s="1">
        <v>13.5</v>
      </c>
      <c r="I10" s="1">
        <v>12.9</v>
      </c>
      <c r="K10" s="6">
        <f>AVERAGE(G10:G12)</f>
        <v>3.6555555555555554</v>
      </c>
      <c r="L10" s="6">
        <f>STDEV(G10:G12)/SQRT(3)</f>
        <v>0.5570834545278132</v>
      </c>
      <c r="N10" s="12"/>
      <c r="O10" s="12"/>
    </row>
    <row r="11" spans="3:15" ht="12.75">
      <c r="C11" s="1">
        <v>2</v>
      </c>
      <c r="D11" s="4">
        <v>4.31</v>
      </c>
      <c r="E11" s="4">
        <v>4.79</v>
      </c>
      <c r="F11" s="4">
        <v>5.03</v>
      </c>
      <c r="G11" s="7">
        <f t="shared" si="0"/>
        <v>4.71</v>
      </c>
      <c r="K11" s="6"/>
      <c r="L11" s="6"/>
      <c r="M11" s="1">
        <v>1</v>
      </c>
      <c r="N11" s="12">
        <f>AVERAGE(G7:G18)</f>
        <v>4.416666666666667</v>
      </c>
      <c r="O11" s="12">
        <f>STDEV(G7:G18)/SQRT(15)</f>
        <v>0.20814524843110005</v>
      </c>
    </row>
    <row r="12" spans="3:15" ht="12.75">
      <c r="C12" s="1">
        <v>3</v>
      </c>
      <c r="D12" s="5">
        <v>2.93</v>
      </c>
      <c r="E12" s="5">
        <v>2.78</v>
      </c>
      <c r="F12" s="5">
        <v>2.74</v>
      </c>
      <c r="G12" s="9">
        <f t="shared" si="0"/>
        <v>2.8166666666666664</v>
      </c>
      <c r="K12" s="6"/>
      <c r="L12" s="6"/>
      <c r="M12" s="1">
        <v>2</v>
      </c>
      <c r="N12" s="12">
        <f>AVERAGE(G20:G31)</f>
        <v>5.233611111111112</v>
      </c>
      <c r="O12" s="12">
        <f>STDEV(G20:G31)/SQRT(15)</f>
        <v>0.31375824580808925</v>
      </c>
    </row>
    <row r="13" spans="2:15" ht="12.75">
      <c r="B13" s="1" t="s">
        <v>11</v>
      </c>
      <c r="C13" s="1">
        <v>1</v>
      </c>
      <c r="D13" s="5">
        <v>4.2</v>
      </c>
      <c r="E13" s="5">
        <v>3.98</v>
      </c>
      <c r="F13" s="5">
        <v>4.04</v>
      </c>
      <c r="G13" s="9">
        <f t="shared" si="0"/>
        <v>4.073333333333333</v>
      </c>
      <c r="H13" s="1">
        <v>13.1</v>
      </c>
      <c r="I13" s="1">
        <v>12.5</v>
      </c>
      <c r="K13" s="6">
        <f>AVERAGE(G13:G15)</f>
        <v>4.631111111111111</v>
      </c>
      <c r="L13" s="6">
        <f>STDEV(G13:G15)/SQRT(3)</f>
        <v>0.32235437902875036</v>
      </c>
      <c r="M13" s="1">
        <v>3</v>
      </c>
      <c r="N13" s="12">
        <f>AVERAGE(G33:G44)</f>
        <v>3.985277777777778</v>
      </c>
      <c r="O13" s="12">
        <f>STDEV(G33:G44)/SQRT(15)</f>
        <v>0.2389723955525804</v>
      </c>
    </row>
    <row r="14" spans="3:15" ht="12.75">
      <c r="C14" s="1">
        <v>2</v>
      </c>
      <c r="D14" s="5">
        <v>5.3</v>
      </c>
      <c r="E14" s="5">
        <v>5.3</v>
      </c>
      <c r="F14" s="5">
        <v>4.97</v>
      </c>
      <c r="G14" s="9">
        <f t="shared" si="0"/>
        <v>5.19</v>
      </c>
      <c r="K14" s="6"/>
      <c r="L14" s="6"/>
      <c r="M14" s="1">
        <v>4</v>
      </c>
      <c r="N14" s="12">
        <f>AVERAGE(G46:G57)</f>
        <v>4.9326388888888895</v>
      </c>
      <c r="O14" s="12">
        <f>STDEV(G46:G57)/SQRT(15)</f>
        <v>0.3561806118063016</v>
      </c>
    </row>
    <row r="15" spans="3:15" ht="12.75">
      <c r="C15" s="1">
        <v>3</v>
      </c>
      <c r="D15" s="5">
        <v>4.9</v>
      </c>
      <c r="E15" s="5">
        <v>4.5</v>
      </c>
      <c r="F15" s="5">
        <v>4.49</v>
      </c>
      <c r="G15" s="9">
        <f t="shared" si="0"/>
        <v>4.63</v>
      </c>
      <c r="K15" s="6"/>
      <c r="L15" s="6"/>
      <c r="M15" s="1">
        <v>5</v>
      </c>
      <c r="N15" s="12">
        <f>AVERAGE(G59:G70)</f>
        <v>4.5675</v>
      </c>
      <c r="O15" s="12">
        <f>STDEV(G59:G70)/SQRT(15)</f>
        <v>0.1671069437208714</v>
      </c>
    </row>
    <row r="16" spans="2:14" ht="12.75">
      <c r="B16" s="1" t="s">
        <v>12</v>
      </c>
      <c r="C16" s="1">
        <v>1</v>
      </c>
      <c r="D16" s="5">
        <v>3.96</v>
      </c>
      <c r="E16" s="5">
        <v>4.17</v>
      </c>
      <c r="F16" s="5">
        <v>4.34</v>
      </c>
      <c r="G16" s="9">
        <f t="shared" si="0"/>
        <v>4.156666666666666</v>
      </c>
      <c r="H16" s="1">
        <v>13.8</v>
      </c>
      <c r="I16" s="1">
        <v>12.9</v>
      </c>
      <c r="K16" s="6">
        <f>AVERAGE(G16:G18)</f>
        <v>4.7188888888888885</v>
      </c>
      <c r="L16" s="6">
        <f>STDEV(G16:G18)/SQRT(3)</f>
        <v>0.34846400171872227</v>
      </c>
      <c r="N16" s="6"/>
    </row>
    <row r="17" spans="3:14" ht="12.75">
      <c r="C17" s="1">
        <v>2</v>
      </c>
      <c r="D17" s="5">
        <v>4.28</v>
      </c>
      <c r="E17" s="5">
        <v>4.57</v>
      </c>
      <c r="F17" s="5">
        <v>5.08</v>
      </c>
      <c r="G17" s="9">
        <f t="shared" si="0"/>
        <v>4.6433333333333335</v>
      </c>
      <c r="K17" s="6"/>
      <c r="L17" s="6"/>
      <c r="N17" s="6"/>
    </row>
    <row r="18" spans="3:14" ht="12.75">
      <c r="C18" s="1">
        <v>3</v>
      </c>
      <c r="D18" s="4">
        <v>4.47</v>
      </c>
      <c r="E18" s="4">
        <v>5.75</v>
      </c>
      <c r="F18" s="4">
        <v>5.85</v>
      </c>
      <c r="G18" s="7">
        <f t="shared" si="0"/>
        <v>5.3566666666666665</v>
      </c>
      <c r="K18" s="6"/>
      <c r="L18" s="6"/>
      <c r="N18" s="6"/>
    </row>
    <row r="19" spans="4:14" ht="12.75">
      <c r="D19" s="5"/>
      <c r="E19" s="5"/>
      <c r="F19" s="5"/>
      <c r="G19" s="9"/>
      <c r="K19" s="6"/>
      <c r="L19" s="6"/>
      <c r="N19" s="6"/>
    </row>
    <row r="20" spans="1:14" ht="12.75">
      <c r="A20" s="1">
        <v>2</v>
      </c>
      <c r="B20" s="1" t="s">
        <v>9</v>
      </c>
      <c r="C20" s="1">
        <v>1</v>
      </c>
      <c r="D20" s="4">
        <v>3.93</v>
      </c>
      <c r="E20" s="4">
        <v>4.44</v>
      </c>
      <c r="F20" s="4">
        <v>5.14</v>
      </c>
      <c r="G20" s="7">
        <f t="shared" si="0"/>
        <v>4.503333333333334</v>
      </c>
      <c r="H20" s="1">
        <v>13.7</v>
      </c>
      <c r="I20" s="1">
        <v>12.5</v>
      </c>
      <c r="K20" s="6">
        <f>AVERAGE(G20:G22)</f>
        <v>5.111111111111111</v>
      </c>
      <c r="L20" s="6">
        <f>STDEV(G20:G22)/SQRT(3)</f>
        <v>0.3531673264811261</v>
      </c>
      <c r="N20" s="6"/>
    </row>
    <row r="21" spans="3:14" ht="12.75">
      <c r="C21" s="1">
        <v>2</v>
      </c>
      <c r="D21" s="4">
        <v>4.64</v>
      </c>
      <c r="E21" s="4">
        <v>5.15</v>
      </c>
      <c r="F21" s="4">
        <v>5.52</v>
      </c>
      <c r="G21" s="7">
        <f t="shared" si="0"/>
        <v>5.103333333333333</v>
      </c>
      <c r="K21" s="6"/>
      <c r="L21" s="6"/>
      <c r="N21" s="6"/>
    </row>
    <row r="22" spans="3:12" ht="12.75">
      <c r="C22" s="1">
        <v>3</v>
      </c>
      <c r="D22" s="5">
        <v>5.89</v>
      </c>
      <c r="E22" s="5">
        <v>5.87</v>
      </c>
      <c r="F22" s="5">
        <v>5.42</v>
      </c>
      <c r="G22" s="9">
        <f t="shared" si="0"/>
        <v>5.726666666666667</v>
      </c>
      <c r="K22" s="6"/>
      <c r="L22" s="6"/>
    </row>
    <row r="23" spans="2:12" ht="12.75">
      <c r="B23" s="1" t="s">
        <v>10</v>
      </c>
      <c r="C23" s="1">
        <v>1</v>
      </c>
      <c r="D23" s="5">
        <v>5</v>
      </c>
      <c r="E23" s="5">
        <v>5.09</v>
      </c>
      <c r="F23" s="5">
        <v>5.37</v>
      </c>
      <c r="G23" s="9">
        <f t="shared" si="0"/>
        <v>5.153333333333333</v>
      </c>
      <c r="H23" s="1">
        <v>14.1</v>
      </c>
      <c r="I23" s="1">
        <v>13.6</v>
      </c>
      <c r="K23" s="6">
        <f>AVERAGE(G23:G25)</f>
        <v>5.195555555555555</v>
      </c>
      <c r="L23" s="6">
        <f>STDEV(G23:G25)/SQRT(3)</f>
        <v>0.48735618328150876</v>
      </c>
    </row>
    <row r="24" spans="3:12" ht="12.75">
      <c r="C24" s="1">
        <v>2</v>
      </c>
      <c r="D24" s="5">
        <v>4.27</v>
      </c>
      <c r="E24" s="5">
        <v>4.21</v>
      </c>
      <c r="F24" s="5">
        <v>4.64</v>
      </c>
      <c r="G24" s="9">
        <f t="shared" si="0"/>
        <v>4.373333333333334</v>
      </c>
      <c r="K24" s="6"/>
      <c r="L24" s="6"/>
    </row>
    <row r="25" spans="3:12" ht="12.75">
      <c r="C25" s="1">
        <v>3</v>
      </c>
      <c r="D25" s="5">
        <v>6.01</v>
      </c>
      <c r="E25" s="5">
        <v>6.24</v>
      </c>
      <c r="F25" s="5">
        <v>5.93</v>
      </c>
      <c r="G25" s="9">
        <f t="shared" si="0"/>
        <v>6.06</v>
      </c>
      <c r="K25" s="6"/>
      <c r="L25" s="6"/>
    </row>
    <row r="26" spans="2:12" ht="12.75">
      <c r="B26" s="1" t="s">
        <v>11</v>
      </c>
      <c r="C26" s="1">
        <v>1</v>
      </c>
      <c r="D26" s="4">
        <v>4.46</v>
      </c>
      <c r="E26" s="4">
        <v>5.26</v>
      </c>
      <c r="F26" s="4">
        <v>5.4</v>
      </c>
      <c r="G26" s="7">
        <f t="shared" si="0"/>
        <v>5.04</v>
      </c>
      <c r="H26" s="1">
        <v>13.3</v>
      </c>
      <c r="I26" s="1">
        <v>12.7</v>
      </c>
      <c r="K26" s="6">
        <f>AVERAGE(G26:G28)</f>
        <v>5.278888888888889</v>
      </c>
      <c r="L26" s="6">
        <f>STDEV(G26:G28)/SQRT(3)</f>
        <v>1.466530717604993</v>
      </c>
    </row>
    <row r="27" spans="3:12" ht="12.75">
      <c r="C27" s="1">
        <v>2</v>
      </c>
      <c r="D27" s="5">
        <v>8.02</v>
      </c>
      <c r="E27" s="5">
        <v>8.15</v>
      </c>
      <c r="F27" s="5">
        <v>7.62</v>
      </c>
      <c r="G27" s="9">
        <f t="shared" si="0"/>
        <v>7.930000000000001</v>
      </c>
      <c r="K27" s="6"/>
      <c r="L27" s="6"/>
    </row>
    <row r="28" spans="3:12" ht="12.75">
      <c r="C28" s="1">
        <v>3</v>
      </c>
      <c r="D28" s="5">
        <v>2.99</v>
      </c>
      <c r="E28" s="5">
        <v>2.83</v>
      </c>
      <c r="F28" s="5">
        <v>2.78</v>
      </c>
      <c r="G28" s="9">
        <f t="shared" si="0"/>
        <v>2.8666666666666667</v>
      </c>
      <c r="K28" s="6"/>
      <c r="L28" s="6"/>
    </row>
    <row r="29" spans="2:12" ht="12.75">
      <c r="B29" s="1" t="s">
        <v>12</v>
      </c>
      <c r="C29" s="1">
        <v>1</v>
      </c>
      <c r="D29" s="5">
        <v>5.2</v>
      </c>
      <c r="E29" s="5">
        <v>4.75</v>
      </c>
      <c r="F29" s="5">
        <v>4.78</v>
      </c>
      <c r="G29" s="9">
        <f t="shared" si="0"/>
        <v>4.91</v>
      </c>
      <c r="H29" s="1">
        <v>13.6</v>
      </c>
      <c r="I29" s="1">
        <v>12.5</v>
      </c>
      <c r="K29" s="6">
        <f>AVERAGE(G29:G31)</f>
        <v>5.348888888888889</v>
      </c>
      <c r="L29" s="6">
        <f>STDEV(G29:G31)/SQRT(3)</f>
        <v>0.4223318571110415</v>
      </c>
    </row>
    <row r="30" spans="3:12" ht="12.75">
      <c r="C30" s="1">
        <v>2</v>
      </c>
      <c r="D30" s="5">
        <v>4.79</v>
      </c>
      <c r="E30" s="5">
        <v>4.96</v>
      </c>
      <c r="F30" s="5">
        <v>5.08</v>
      </c>
      <c r="G30" s="9">
        <f t="shared" si="0"/>
        <v>4.943333333333333</v>
      </c>
      <c r="K30" s="6"/>
      <c r="L30" s="6"/>
    </row>
    <row r="31" spans="3:12" ht="12.75">
      <c r="C31" s="1">
        <v>3</v>
      </c>
      <c r="D31" s="5">
        <v>6.22</v>
      </c>
      <c r="E31" s="5">
        <v>6.48</v>
      </c>
      <c r="F31" s="5">
        <v>5.88</v>
      </c>
      <c r="G31" s="9">
        <f t="shared" si="0"/>
        <v>6.1933333333333325</v>
      </c>
      <c r="K31" s="6"/>
      <c r="L31" s="6"/>
    </row>
    <row r="32" spans="4:12" ht="12.75">
      <c r="D32" s="5"/>
      <c r="E32" s="5"/>
      <c r="F32" s="5"/>
      <c r="G32" s="9"/>
      <c r="K32" s="6"/>
      <c r="L32" s="6"/>
    </row>
    <row r="33" spans="1:12" ht="12.75">
      <c r="A33" s="1">
        <v>3</v>
      </c>
      <c r="B33" s="1" t="s">
        <v>9</v>
      </c>
      <c r="C33" s="1">
        <v>1</v>
      </c>
      <c r="D33" s="5">
        <v>3.6</v>
      </c>
      <c r="E33" s="5">
        <v>3.42</v>
      </c>
      <c r="F33" s="5">
        <v>3.85</v>
      </c>
      <c r="G33" s="9">
        <f t="shared" si="0"/>
        <v>3.623333333333333</v>
      </c>
      <c r="H33" s="1">
        <v>13.3</v>
      </c>
      <c r="I33" s="1">
        <v>12.9</v>
      </c>
      <c r="K33" s="6">
        <f>AVERAGE(G33:G35)</f>
        <v>3.598888888888889</v>
      </c>
      <c r="L33" s="6">
        <f>STDEV(G33:G35)/SQRT(3)</f>
        <v>0.2351070152972347</v>
      </c>
    </row>
    <row r="34" spans="3:12" ht="12.75">
      <c r="C34" s="1">
        <v>2</v>
      </c>
      <c r="D34" s="5">
        <v>4.11</v>
      </c>
      <c r="E34" s="5">
        <v>4.06</v>
      </c>
      <c r="F34" s="5">
        <v>3.81</v>
      </c>
      <c r="G34" s="9">
        <f t="shared" si="0"/>
        <v>3.9933333333333336</v>
      </c>
      <c r="K34" s="6"/>
      <c r="L34" s="6"/>
    </row>
    <row r="35" spans="3:12" ht="12.75">
      <c r="C35" s="1">
        <v>3</v>
      </c>
      <c r="D35" s="5">
        <v>3.29</v>
      </c>
      <c r="E35" s="5">
        <v>3.2</v>
      </c>
      <c r="F35" s="5">
        <v>3.05</v>
      </c>
      <c r="G35" s="9">
        <f t="shared" si="0"/>
        <v>3.1799999999999997</v>
      </c>
      <c r="K35" s="6"/>
      <c r="L35" s="6"/>
    </row>
    <row r="36" spans="2:12" ht="12.75">
      <c r="B36" s="1" t="s">
        <v>10</v>
      </c>
      <c r="C36" s="1">
        <v>1</v>
      </c>
      <c r="D36" s="5">
        <v>4.16</v>
      </c>
      <c r="E36" s="5">
        <v>4.43</v>
      </c>
      <c r="F36" s="5">
        <v>4.41</v>
      </c>
      <c r="G36" s="9">
        <f t="shared" si="0"/>
        <v>4.333333333333333</v>
      </c>
      <c r="H36" s="1">
        <v>13.1</v>
      </c>
      <c r="I36" s="1">
        <v>12.7</v>
      </c>
      <c r="K36" s="6">
        <f>AVERAGE(G36:G38)</f>
        <v>3.4188888888888886</v>
      </c>
      <c r="L36" s="6">
        <f>STDEV(G36:G38)/SQRT(3)</f>
        <v>0.5144228457188994</v>
      </c>
    </row>
    <row r="37" spans="3:12" ht="12.75">
      <c r="C37" s="1">
        <v>2</v>
      </c>
      <c r="D37" s="5">
        <v>2.56</v>
      </c>
      <c r="E37" s="5">
        <v>2.51</v>
      </c>
      <c r="F37" s="5">
        <v>2.59</v>
      </c>
      <c r="G37" s="9">
        <f t="shared" si="0"/>
        <v>2.5533333333333332</v>
      </c>
      <c r="K37" s="6"/>
      <c r="L37" s="6"/>
    </row>
    <row r="38" spans="3:12" ht="12.75">
      <c r="C38" s="1">
        <v>3</v>
      </c>
      <c r="D38" s="5">
        <v>3.67</v>
      </c>
      <c r="E38" s="5">
        <v>3.27</v>
      </c>
      <c r="F38" s="5">
        <v>3.17</v>
      </c>
      <c r="G38" s="9">
        <f t="shared" si="0"/>
        <v>3.3699999999999997</v>
      </c>
      <c r="K38" s="6"/>
      <c r="L38" s="6"/>
    </row>
    <row r="39" spans="2:12" ht="12.75">
      <c r="B39" s="1" t="s">
        <v>11</v>
      </c>
      <c r="C39" s="1">
        <v>1</v>
      </c>
      <c r="D39" s="4">
        <v>5.15</v>
      </c>
      <c r="E39" s="4">
        <v>4.49</v>
      </c>
      <c r="F39" s="4">
        <v>4.42</v>
      </c>
      <c r="G39" s="7">
        <f t="shared" si="0"/>
        <v>4.6866666666666665</v>
      </c>
      <c r="H39" s="1">
        <v>13.3</v>
      </c>
      <c r="I39" s="1">
        <v>12.9</v>
      </c>
      <c r="K39" s="6">
        <f>AVERAGE(G39:G41)</f>
        <v>4.5633333333333335</v>
      </c>
      <c r="L39" s="6">
        <f>STDEV(G39:G41)/SQRT(3)</f>
        <v>0.673517576553073</v>
      </c>
    </row>
    <row r="40" spans="3:12" ht="12.75">
      <c r="C40" s="1">
        <v>2</v>
      </c>
      <c r="D40" s="5">
        <v>3.7</v>
      </c>
      <c r="E40" s="5">
        <v>3.12</v>
      </c>
      <c r="F40" s="5">
        <v>3.2</v>
      </c>
      <c r="G40" s="9">
        <f t="shared" si="0"/>
        <v>3.34</v>
      </c>
      <c r="K40" s="6"/>
      <c r="L40" s="6"/>
    </row>
    <row r="41" spans="3:12" ht="12.75">
      <c r="C41" s="1">
        <v>3</v>
      </c>
      <c r="D41" s="5">
        <v>6.04</v>
      </c>
      <c r="E41" s="5">
        <v>5.58</v>
      </c>
      <c r="F41" s="5">
        <v>5.37</v>
      </c>
      <c r="G41" s="9">
        <f t="shared" si="0"/>
        <v>5.663333333333334</v>
      </c>
      <c r="K41" s="6"/>
      <c r="L41" s="6"/>
    </row>
    <row r="42" spans="2:12" ht="12.75">
      <c r="B42" s="1" t="s">
        <v>12</v>
      </c>
      <c r="C42" s="1">
        <v>1</v>
      </c>
      <c r="D42" s="5">
        <v>3.34</v>
      </c>
      <c r="E42" s="5">
        <v>3.48</v>
      </c>
      <c r="F42" s="5">
        <v>3.33</v>
      </c>
      <c r="G42" s="9">
        <f t="shared" si="0"/>
        <v>3.3833333333333333</v>
      </c>
      <c r="H42" s="1">
        <v>13.3</v>
      </c>
      <c r="I42" s="1">
        <v>12.8</v>
      </c>
      <c r="K42" s="6">
        <f>AVERAGE(G42:G44)</f>
        <v>4.359999999999999</v>
      </c>
      <c r="L42" s="6">
        <f>STDEV(G42:G44)/SQRT(3)</f>
        <v>0.5697400316843683</v>
      </c>
    </row>
    <row r="43" spans="3:12" ht="12.75">
      <c r="C43" s="1">
        <v>2</v>
      </c>
      <c r="D43" s="5">
        <v>4.23</v>
      </c>
      <c r="E43" s="5">
        <v>4.48</v>
      </c>
      <c r="F43" s="5">
        <v>4.31</v>
      </c>
      <c r="G43" s="9">
        <f t="shared" si="0"/>
        <v>4.34</v>
      </c>
      <c r="K43" s="6"/>
      <c r="L43" s="6"/>
    </row>
    <row r="44" spans="3:12" ht="12.75">
      <c r="C44" s="1">
        <v>3</v>
      </c>
      <c r="D44" s="5">
        <v>5.44</v>
      </c>
      <c r="E44" s="5">
        <v>5.41</v>
      </c>
      <c r="F44" s="5">
        <v>5.22</v>
      </c>
      <c r="G44" s="9">
        <f t="shared" si="0"/>
        <v>5.3566666666666665</v>
      </c>
      <c r="K44" s="6"/>
      <c r="L44" s="6"/>
    </row>
    <row r="45" spans="4:12" ht="12.75">
      <c r="D45" s="5"/>
      <c r="E45" s="5"/>
      <c r="F45" s="5"/>
      <c r="G45" s="9"/>
      <c r="K45" s="6"/>
      <c r="L45" s="6"/>
    </row>
    <row r="46" spans="1:12" ht="12.75">
      <c r="A46" s="1">
        <v>4</v>
      </c>
      <c r="B46" s="1" t="s">
        <v>9</v>
      </c>
      <c r="C46" s="1">
        <v>1</v>
      </c>
      <c r="D46" s="5">
        <v>5.31</v>
      </c>
      <c r="E46" s="5">
        <v>4.84</v>
      </c>
      <c r="F46" s="5">
        <v>4.87</v>
      </c>
      <c r="G46" s="9">
        <f t="shared" si="0"/>
        <v>5.006666666666667</v>
      </c>
      <c r="H46" s="1">
        <v>12.4</v>
      </c>
      <c r="I46" s="1">
        <v>12</v>
      </c>
      <c r="K46" s="6">
        <f>AVERAGE(G46:G48)</f>
        <v>4.167777777777778</v>
      </c>
      <c r="L46" s="6">
        <f>STDEV(G46:G48)/SQRT(3)</f>
        <v>0.4246668992382626</v>
      </c>
    </row>
    <row r="47" spans="3:12" ht="12.75">
      <c r="C47" s="1">
        <v>2</v>
      </c>
      <c r="D47" s="5">
        <v>3.77</v>
      </c>
      <c r="E47" s="5">
        <v>3.89</v>
      </c>
      <c r="F47" s="5">
        <v>3.93</v>
      </c>
      <c r="G47" s="9">
        <f t="shared" si="0"/>
        <v>3.8633333333333333</v>
      </c>
      <c r="K47" s="6"/>
      <c r="L47" s="6"/>
    </row>
    <row r="48" spans="3:12" ht="12.75">
      <c r="C48" s="1">
        <v>3</v>
      </c>
      <c r="D48" s="5">
        <v>3.47</v>
      </c>
      <c r="E48" s="5">
        <v>3.75</v>
      </c>
      <c r="F48" s="5">
        <v>3.68</v>
      </c>
      <c r="G48" s="9">
        <f t="shared" si="0"/>
        <v>3.6333333333333333</v>
      </c>
      <c r="K48" s="6"/>
      <c r="L48" s="6"/>
    </row>
    <row r="49" spans="2:12" ht="12.75">
      <c r="B49" s="1" t="s">
        <v>10</v>
      </c>
      <c r="C49" s="1">
        <v>1</v>
      </c>
      <c r="D49" s="5">
        <v>5.3</v>
      </c>
      <c r="E49" s="5">
        <v>5.31</v>
      </c>
      <c r="F49" s="5">
        <v>5.47</v>
      </c>
      <c r="G49" s="9">
        <f t="shared" si="0"/>
        <v>5.359999999999999</v>
      </c>
      <c r="H49" s="1">
        <v>12.8</v>
      </c>
      <c r="I49" s="1">
        <v>12.6</v>
      </c>
      <c r="K49" s="6">
        <f>AVERAGE(G49:G51)</f>
        <v>4.547777777777777</v>
      </c>
      <c r="L49" s="6">
        <f>STDEV(G49:G51)/SQRT(3)</f>
        <v>0.4158540223458656</v>
      </c>
    </row>
    <row r="50" spans="3:12" ht="12.75">
      <c r="C50" s="1">
        <v>2</v>
      </c>
      <c r="D50" s="5">
        <v>4.14</v>
      </c>
      <c r="E50" s="5">
        <v>3.88</v>
      </c>
      <c r="F50" s="5">
        <v>3.94</v>
      </c>
      <c r="G50" s="9">
        <f t="shared" si="0"/>
        <v>3.9866666666666664</v>
      </c>
      <c r="K50" s="6"/>
      <c r="L50" s="6"/>
    </row>
    <row r="51" spans="3:12" ht="12.75">
      <c r="C51" s="1">
        <v>3</v>
      </c>
      <c r="D51" s="4">
        <v>4.64</v>
      </c>
      <c r="E51" s="4">
        <v>3.92</v>
      </c>
      <c r="F51" s="4">
        <v>4.33</v>
      </c>
      <c r="G51" s="7">
        <f t="shared" si="0"/>
        <v>4.296666666666666</v>
      </c>
      <c r="K51" s="6"/>
      <c r="L51" s="6"/>
    </row>
    <row r="52" spans="2:12" ht="12.75">
      <c r="B52" s="1" t="s">
        <v>11</v>
      </c>
      <c r="C52" s="1">
        <v>1</v>
      </c>
      <c r="D52" s="5">
        <v>5.57</v>
      </c>
      <c r="E52" s="5">
        <v>6.16</v>
      </c>
      <c r="F52" s="5" t="s">
        <v>23</v>
      </c>
      <c r="G52" s="9">
        <f>(D52+E52)/2</f>
        <v>5.865</v>
      </c>
      <c r="H52" s="1">
        <v>13</v>
      </c>
      <c r="I52" s="1">
        <v>12.7</v>
      </c>
      <c r="K52" s="6">
        <f>AVERAGE(G52:G54)</f>
        <v>6.357222222222222</v>
      </c>
      <c r="L52" s="6">
        <f>STDEV(G52:G54)/SQRT(3)</f>
        <v>1.2013496782297497</v>
      </c>
    </row>
    <row r="53" spans="3:12" ht="12.75">
      <c r="C53" s="1">
        <v>2</v>
      </c>
      <c r="D53" s="5">
        <v>4.71</v>
      </c>
      <c r="E53" s="5">
        <v>4.7</v>
      </c>
      <c r="F53" s="5">
        <v>4.29</v>
      </c>
      <c r="G53" s="9">
        <f t="shared" si="0"/>
        <v>4.566666666666666</v>
      </c>
      <c r="K53" s="6"/>
      <c r="L53" s="6"/>
    </row>
    <row r="54" spans="3:12" ht="12.75">
      <c r="C54" s="1">
        <v>3</v>
      </c>
      <c r="D54" s="4">
        <v>9.3</v>
      </c>
      <c r="E54" s="4">
        <v>8.61</v>
      </c>
      <c r="F54" s="4">
        <v>8.01</v>
      </c>
      <c r="G54" s="7">
        <f t="shared" si="0"/>
        <v>8.64</v>
      </c>
      <c r="K54" s="6"/>
      <c r="L54" s="6"/>
    </row>
    <row r="55" spans="2:12" ht="12.75">
      <c r="B55" s="1" t="s">
        <v>12</v>
      </c>
      <c r="C55" s="1">
        <v>1</v>
      </c>
      <c r="D55" s="5">
        <v>3.82</v>
      </c>
      <c r="E55" s="5">
        <v>3.75</v>
      </c>
      <c r="F55" s="5">
        <v>3.73</v>
      </c>
      <c r="G55" s="9">
        <f t="shared" si="0"/>
        <v>3.766666666666667</v>
      </c>
      <c r="H55" s="1">
        <v>12.9</v>
      </c>
      <c r="I55" s="1">
        <v>12.5</v>
      </c>
      <c r="K55" s="6">
        <f>AVERAGE(G55:G57)</f>
        <v>4.657777777777778</v>
      </c>
      <c r="L55" s="6">
        <f>STDEV(G55:G57)/SQRT(3)</f>
        <v>0.5226865547992452</v>
      </c>
    </row>
    <row r="56" spans="3:12" ht="12.75">
      <c r="C56" s="1">
        <v>2</v>
      </c>
      <c r="D56" s="5">
        <v>5.75</v>
      </c>
      <c r="E56" s="5">
        <v>5.6</v>
      </c>
      <c r="F56" s="5">
        <v>5.38</v>
      </c>
      <c r="G56" s="9">
        <f t="shared" si="0"/>
        <v>5.576666666666667</v>
      </c>
      <c r="K56" s="6"/>
      <c r="L56" s="6"/>
    </row>
    <row r="57" spans="3:12" ht="12.75">
      <c r="C57" s="1">
        <v>3</v>
      </c>
      <c r="D57" s="5">
        <v>4.55</v>
      </c>
      <c r="E57" s="5">
        <v>4.53</v>
      </c>
      <c r="F57" s="5">
        <v>4.81</v>
      </c>
      <c r="G57" s="9">
        <f t="shared" si="0"/>
        <v>4.63</v>
      </c>
      <c r="K57" s="6"/>
      <c r="L57" s="6"/>
    </row>
    <row r="58" spans="4:12" ht="12.75">
      <c r="D58" s="5"/>
      <c r="E58" s="5"/>
      <c r="F58" s="5"/>
      <c r="G58" s="9"/>
      <c r="K58" s="6"/>
      <c r="L58" s="6"/>
    </row>
    <row r="59" spans="1:12" ht="12.75">
      <c r="A59" s="1">
        <v>5</v>
      </c>
      <c r="B59" s="1" t="s">
        <v>9</v>
      </c>
      <c r="C59" s="1">
        <v>1</v>
      </c>
      <c r="D59" s="5">
        <v>3.9</v>
      </c>
      <c r="E59" s="5">
        <v>3.98</v>
      </c>
      <c r="F59" s="5">
        <v>3.94</v>
      </c>
      <c r="G59" s="9">
        <f t="shared" si="0"/>
        <v>3.94</v>
      </c>
      <c r="H59" s="1">
        <v>13.8</v>
      </c>
      <c r="I59" s="1">
        <v>13.2</v>
      </c>
      <c r="K59" s="6">
        <f>AVERAGE(G59:G61)</f>
        <v>4.851111111111112</v>
      </c>
      <c r="L59" s="6">
        <f>STDEV(G59:G61)/SQRT(3)</f>
        <v>0.5081642098746515</v>
      </c>
    </row>
    <row r="60" spans="3:12" ht="12.75">
      <c r="C60" s="1">
        <v>2</v>
      </c>
      <c r="D60" s="5">
        <v>5.1</v>
      </c>
      <c r="E60" s="5">
        <v>4.79</v>
      </c>
      <c r="F60" s="5">
        <v>4.86</v>
      </c>
      <c r="G60" s="9">
        <f t="shared" si="0"/>
        <v>4.916666666666667</v>
      </c>
      <c r="K60" s="6"/>
      <c r="L60" s="6"/>
    </row>
    <row r="61" spans="3:12" ht="12.75">
      <c r="C61" s="1">
        <v>3</v>
      </c>
      <c r="D61" s="4">
        <v>5</v>
      </c>
      <c r="E61" s="4">
        <v>5.82</v>
      </c>
      <c r="F61" s="4">
        <v>6.27</v>
      </c>
      <c r="G61" s="7">
        <f t="shared" si="0"/>
        <v>5.696666666666666</v>
      </c>
      <c r="K61" s="6"/>
      <c r="L61" s="6"/>
    </row>
    <row r="62" spans="2:12" ht="12.75">
      <c r="B62" s="1" t="s">
        <v>10</v>
      </c>
      <c r="C62" s="1">
        <v>1</v>
      </c>
      <c r="D62" s="4">
        <v>3.82</v>
      </c>
      <c r="E62" s="4">
        <v>4.42</v>
      </c>
      <c r="F62" s="4">
        <v>4.3</v>
      </c>
      <c r="G62" s="7">
        <f t="shared" si="0"/>
        <v>4.18</v>
      </c>
      <c r="H62" s="1">
        <v>13.6</v>
      </c>
      <c r="I62" s="1">
        <v>13.3</v>
      </c>
      <c r="K62" s="6">
        <f>AVERAGE(G62:G64)</f>
        <v>4.763333333333333</v>
      </c>
      <c r="L62" s="6">
        <f>STDEV(G62:G64)/SQRT(3)</f>
        <v>0.36554880101831017</v>
      </c>
    </row>
    <row r="63" spans="3:12" ht="12.75">
      <c r="C63" s="1">
        <v>2</v>
      </c>
      <c r="D63" s="4">
        <v>5.26</v>
      </c>
      <c r="E63" s="4">
        <v>4.33</v>
      </c>
      <c r="F63" s="4">
        <v>4.43</v>
      </c>
      <c r="G63" s="7">
        <f t="shared" si="0"/>
        <v>4.673333333333333</v>
      </c>
      <c r="K63" s="6"/>
      <c r="L63" s="6"/>
    </row>
    <row r="64" spans="3:12" ht="12.75">
      <c r="C64" s="1">
        <v>3</v>
      </c>
      <c r="D64" s="5">
        <v>5.67</v>
      </c>
      <c r="E64" s="5">
        <v>5.35</v>
      </c>
      <c r="F64" s="5">
        <v>5.29</v>
      </c>
      <c r="G64" s="9">
        <f t="shared" si="0"/>
        <v>5.4366666666666665</v>
      </c>
      <c r="K64" s="6"/>
      <c r="L64" s="6"/>
    </row>
    <row r="65" spans="2:12" ht="12.75">
      <c r="B65" s="1" t="s">
        <v>11</v>
      </c>
      <c r="C65" s="1">
        <v>1</v>
      </c>
      <c r="D65" s="5">
        <v>5.07</v>
      </c>
      <c r="E65" s="5">
        <v>5.21</v>
      </c>
      <c r="F65" s="5">
        <v>5.27</v>
      </c>
      <c r="G65" s="9">
        <f t="shared" si="0"/>
        <v>5.183333333333334</v>
      </c>
      <c r="H65" s="1">
        <v>13.1</v>
      </c>
      <c r="I65" s="1">
        <v>12.5</v>
      </c>
      <c r="K65" s="6">
        <f>AVERAGE(G65:G67)</f>
        <v>4.648888888888888</v>
      </c>
      <c r="L65" s="6">
        <f>STDEV(G65:G67)/SQRT(3)</f>
        <v>0.2724126318203889</v>
      </c>
    </row>
    <row r="66" spans="3:12" ht="12.75">
      <c r="C66" s="1">
        <v>2</v>
      </c>
      <c r="D66" s="5">
        <v>4.5</v>
      </c>
      <c r="E66" s="5">
        <v>4.17</v>
      </c>
      <c r="F66" s="5">
        <v>4.2</v>
      </c>
      <c r="G66" s="9">
        <f t="shared" si="0"/>
        <v>4.29</v>
      </c>
      <c r="K66" s="6"/>
      <c r="L66" s="6"/>
    </row>
    <row r="67" spans="3:12" ht="12.75">
      <c r="C67" s="1">
        <v>3</v>
      </c>
      <c r="D67" s="5">
        <v>4.36</v>
      </c>
      <c r="E67" s="5">
        <v>4.65</v>
      </c>
      <c r="F67" s="5">
        <v>4.41</v>
      </c>
      <c r="G67" s="9">
        <f t="shared" si="0"/>
        <v>4.473333333333334</v>
      </c>
      <c r="K67" s="6"/>
      <c r="L67" s="6"/>
    </row>
    <row r="68" spans="2:12" ht="12.75">
      <c r="B68" s="1" t="s">
        <v>12</v>
      </c>
      <c r="C68" s="1">
        <v>1</v>
      </c>
      <c r="D68" s="5">
        <v>3.23</v>
      </c>
      <c r="E68" s="5">
        <v>3.49</v>
      </c>
      <c r="F68" s="5">
        <v>3.64</v>
      </c>
      <c r="G68" s="9">
        <f t="shared" si="0"/>
        <v>3.4533333333333336</v>
      </c>
      <c r="H68" s="1">
        <v>13.6</v>
      </c>
      <c r="I68" s="1">
        <v>12.9</v>
      </c>
      <c r="K68" s="6">
        <f>AVERAGE(G68:G70)</f>
        <v>4.006666666666667</v>
      </c>
      <c r="L68" s="6">
        <f>STDEV(G68:G70)/SQRT(3)</f>
        <v>0.2861688183443349</v>
      </c>
    </row>
    <row r="69" spans="3:11" ht="12.75">
      <c r="C69" s="1">
        <v>2</v>
      </c>
      <c r="D69" s="4">
        <v>3.99</v>
      </c>
      <c r="E69" s="4">
        <v>4.44</v>
      </c>
      <c r="F69" s="4">
        <v>4.8</v>
      </c>
      <c r="G69" s="7">
        <f t="shared" si="0"/>
        <v>4.41</v>
      </c>
      <c r="K69" s="6"/>
    </row>
    <row r="70" spans="3:11" ht="12.75">
      <c r="C70" s="1">
        <v>3</v>
      </c>
      <c r="D70" s="5">
        <v>4.28</v>
      </c>
      <c r="E70" s="5">
        <v>4.05</v>
      </c>
      <c r="F70" s="5">
        <v>4.14</v>
      </c>
      <c r="G70" s="9">
        <f t="shared" si="0"/>
        <v>4.156666666666666</v>
      </c>
      <c r="K70" s="6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E46">
      <selection activeCell="K68" activeCellId="19" sqref="K7 K10 K13 K16 K20 K23 K26 K29 K33 K36 K39 K42 K46 K49 K52 K55 K59 K62 K65 K68"/>
    </sheetView>
  </sheetViews>
  <sheetFormatPr defaultColWidth="9.140625" defaultRowHeight="12.75"/>
  <sheetData>
    <row r="1" spans="1:17" ht="12.75">
      <c r="A1" s="2" t="s">
        <v>24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25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J5" s="1"/>
      <c r="K5" s="3" t="s">
        <v>15</v>
      </c>
      <c r="L5" s="3" t="s">
        <v>37</v>
      </c>
      <c r="M5" s="3"/>
      <c r="N5" s="3"/>
      <c r="O5" s="3"/>
      <c r="P5" s="3"/>
      <c r="Q5" s="1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3" t="s">
        <v>28</v>
      </c>
      <c r="O6" s="3" t="s">
        <v>29</v>
      </c>
      <c r="P6" s="1"/>
      <c r="Q6" s="1"/>
    </row>
    <row r="7" spans="1:17" ht="12.75">
      <c r="A7" s="1">
        <v>1</v>
      </c>
      <c r="B7" s="1" t="s">
        <v>9</v>
      </c>
      <c r="C7" s="1">
        <v>1</v>
      </c>
      <c r="D7" s="5">
        <v>4.09</v>
      </c>
      <c r="E7" s="5">
        <v>4.37</v>
      </c>
      <c r="F7" s="5">
        <v>4.39</v>
      </c>
      <c r="G7" s="9">
        <f>(D7+E7+F7)/3</f>
        <v>4.283333333333334</v>
      </c>
      <c r="H7" s="1">
        <v>12</v>
      </c>
      <c r="I7" s="1">
        <v>12.2</v>
      </c>
      <c r="J7" s="1"/>
      <c r="K7" s="6">
        <f>AVERAGE(G7,G8,G9)</f>
        <v>5.4444444444444455</v>
      </c>
      <c r="L7" s="6">
        <f>STDEV(G7,G8,G9)/SQRT(3)</f>
        <v>0.6716544893666825</v>
      </c>
      <c r="M7" s="1" t="s">
        <v>9</v>
      </c>
      <c r="N7" s="12">
        <f>AVERAGE(G7:G9,G20:G22,G33:G35,G46:G48,G59:G61)</f>
        <v>4.430888888888889</v>
      </c>
      <c r="O7" s="12">
        <f>STDEV(G7:G9,G20:G22,G33:G35,G46:G48,G59:G61)/SQRT(15)</f>
        <v>0.26265060515446575</v>
      </c>
      <c r="P7" s="1"/>
      <c r="Q7" s="1"/>
    </row>
    <row r="8" spans="1:17" ht="12.75">
      <c r="A8" s="1"/>
      <c r="B8" s="1"/>
      <c r="C8" s="1">
        <v>2</v>
      </c>
      <c r="D8" s="5">
        <v>6.78</v>
      </c>
      <c r="E8" s="5">
        <v>6.71</v>
      </c>
      <c r="F8" s="5">
        <v>6.34</v>
      </c>
      <c r="G8" s="9">
        <f aca="true" t="shared" si="0" ref="G8:G70">(D8+E8+F8)/3</f>
        <v>6.609999999999999</v>
      </c>
      <c r="H8" s="1"/>
      <c r="I8" s="1"/>
      <c r="J8" s="1"/>
      <c r="K8" s="6"/>
      <c r="L8" s="6"/>
      <c r="M8" s="1" t="s">
        <v>10</v>
      </c>
      <c r="N8" s="12">
        <f>AVERAGE(G10:G12,G23:G25,G36:G38,G49:G51,G62:G64)</f>
        <v>3.804222222222223</v>
      </c>
      <c r="O8" s="12">
        <f>STDEV(G10:G12,G23:G25,G36:G38,G49:G51,G62:G64)/SQRT(15)</f>
        <v>0.19403061632264712</v>
      </c>
      <c r="P8" s="1"/>
      <c r="Q8" s="1"/>
    </row>
    <row r="9" spans="1:17" ht="12.75">
      <c r="A9" s="1"/>
      <c r="B9" s="1"/>
      <c r="C9" s="1">
        <v>3</v>
      </c>
      <c r="D9" s="5">
        <v>6.01</v>
      </c>
      <c r="E9" s="5">
        <v>5.48</v>
      </c>
      <c r="F9" s="5">
        <v>4.83</v>
      </c>
      <c r="G9" s="9">
        <f t="shared" si="0"/>
        <v>5.44</v>
      </c>
      <c r="H9" s="5"/>
      <c r="I9" s="1"/>
      <c r="J9" s="1"/>
      <c r="K9" s="6"/>
      <c r="L9" s="6"/>
      <c r="M9" s="1" t="s">
        <v>11</v>
      </c>
      <c r="N9" s="12">
        <f>AVERAGE(G13:G15,G26:G28,G39:G41,G52:G54,G65:G67)</f>
        <v>4.788555555555556</v>
      </c>
      <c r="O9" s="12">
        <f>STDEV(G13:G15,G26:G28,G39:G41,G52:G54,G65:G67)/SQRT(15)</f>
        <v>0.33143470658129887</v>
      </c>
      <c r="P9" s="1"/>
      <c r="Q9" s="1"/>
    </row>
    <row r="10" spans="1:17" ht="12.75">
      <c r="A10" s="1"/>
      <c r="B10" s="1" t="s">
        <v>10</v>
      </c>
      <c r="C10" s="1">
        <v>1</v>
      </c>
      <c r="D10" s="5">
        <v>3.74</v>
      </c>
      <c r="E10" s="5">
        <v>3.91</v>
      </c>
      <c r="F10" s="5">
        <v>3.97</v>
      </c>
      <c r="G10" s="9">
        <f t="shared" si="0"/>
        <v>3.8733333333333335</v>
      </c>
      <c r="H10" s="1">
        <v>11.8</v>
      </c>
      <c r="I10" s="1">
        <v>11.9</v>
      </c>
      <c r="J10" s="1"/>
      <c r="K10" s="6">
        <f>AVERAGE(G10,G11,G12)</f>
        <v>3.6944444444444446</v>
      </c>
      <c r="L10" s="6">
        <f>STDEV(G10,G11,G12)/SQRT(3)</f>
        <v>0.6899821074795891</v>
      </c>
      <c r="M10" s="1" t="s">
        <v>12</v>
      </c>
      <c r="N10" s="12">
        <f>AVERAGE(G16:G18,G29:G31,G42:G44,G55:G57,G68:G70)</f>
        <v>4.8711111111111105</v>
      </c>
      <c r="O10" s="12">
        <f>STDEV(G16:G18,G29:G31,G42:G44,G55:G57,G68:G70)/SQRT(15)</f>
        <v>0.33476560016625606</v>
      </c>
      <c r="P10" s="1"/>
      <c r="Q10" s="1"/>
    </row>
    <row r="11" spans="1:17" ht="12.75">
      <c r="A11" s="1"/>
      <c r="B11" s="1"/>
      <c r="C11" s="1">
        <v>2</v>
      </c>
      <c r="D11" s="5">
        <v>4.51</v>
      </c>
      <c r="E11" s="5">
        <v>4.61</v>
      </c>
      <c r="F11" s="5">
        <v>5.25</v>
      </c>
      <c r="G11" s="9">
        <f t="shared" si="0"/>
        <v>4.79</v>
      </c>
      <c r="H11" s="1"/>
      <c r="I11" s="1"/>
      <c r="J11" s="1"/>
      <c r="K11" s="6"/>
      <c r="L11" s="6"/>
      <c r="M11" s="1"/>
      <c r="N11" s="12"/>
      <c r="O11" s="12"/>
      <c r="P11" s="1"/>
      <c r="Q11" s="1"/>
    </row>
    <row r="12" spans="1:17" ht="12.75">
      <c r="A12" s="1"/>
      <c r="B12" s="1"/>
      <c r="C12" s="1">
        <v>3</v>
      </c>
      <c r="D12" s="5">
        <v>2.38</v>
      </c>
      <c r="E12" s="5">
        <v>2.45</v>
      </c>
      <c r="F12" s="5">
        <v>2.43</v>
      </c>
      <c r="G12" s="9">
        <f t="shared" si="0"/>
        <v>2.42</v>
      </c>
      <c r="H12" s="1"/>
      <c r="I12" s="1"/>
      <c r="J12" s="1"/>
      <c r="K12" s="6"/>
      <c r="L12" s="6"/>
      <c r="M12" s="1">
        <v>1</v>
      </c>
      <c r="N12" s="12">
        <f>AVERAGE(G7:G18)</f>
        <v>5.071666666666667</v>
      </c>
      <c r="O12" s="12">
        <f>STDEV(G7:G18)/SQRT(15)</f>
        <v>0.3827751755493488</v>
      </c>
      <c r="P12" s="1"/>
      <c r="Q12" s="1"/>
    </row>
    <row r="13" spans="1:17" ht="12.75">
      <c r="A13" s="1"/>
      <c r="B13" s="1" t="s">
        <v>11</v>
      </c>
      <c r="C13" s="1">
        <v>1</v>
      </c>
      <c r="D13" s="5">
        <v>3.9</v>
      </c>
      <c r="E13" s="5">
        <v>4.15</v>
      </c>
      <c r="F13" s="5">
        <v>4.06</v>
      </c>
      <c r="G13" s="9">
        <f t="shared" si="0"/>
        <v>4.036666666666666</v>
      </c>
      <c r="H13" s="1">
        <v>12</v>
      </c>
      <c r="I13" s="1">
        <v>12.1</v>
      </c>
      <c r="J13" s="1"/>
      <c r="K13" s="6">
        <f>AVERAGE(G13,G14,G15)</f>
        <v>4.821111111111112</v>
      </c>
      <c r="L13" s="6">
        <f>STDEV(G13,G14,G15)/SQRT(3)</f>
        <v>0.5182317990348182</v>
      </c>
      <c r="M13" s="1">
        <v>2</v>
      </c>
      <c r="N13" s="12">
        <f>AVERAGE(G20:G31)</f>
        <v>5.009583333333333</v>
      </c>
      <c r="O13" s="12">
        <f>STDEV(G20:G31)/SQRT(15)</f>
        <v>0.27106611596728525</v>
      </c>
      <c r="P13" s="1"/>
      <c r="Q13" s="1"/>
    </row>
    <row r="14" spans="1:17" ht="12.75">
      <c r="A14" s="1"/>
      <c r="B14" s="1"/>
      <c r="C14" s="1">
        <v>2</v>
      </c>
      <c r="D14" s="5">
        <v>4.79</v>
      </c>
      <c r="E14" s="5">
        <v>4.6</v>
      </c>
      <c r="F14" s="5">
        <v>4.49</v>
      </c>
      <c r="G14" s="9">
        <f t="shared" si="0"/>
        <v>4.626666666666667</v>
      </c>
      <c r="H14" s="1"/>
      <c r="I14" s="1"/>
      <c r="J14" s="1"/>
      <c r="K14" s="6"/>
      <c r="L14" s="6"/>
      <c r="M14" s="1">
        <v>3</v>
      </c>
      <c r="N14" s="12">
        <f>AVERAGE(G33:G44)</f>
        <v>4.046666666666667</v>
      </c>
      <c r="O14" s="12">
        <f>STDEV(G33:G44)/SQRT(15)</f>
        <v>0.20604108641950325</v>
      </c>
      <c r="P14" s="1"/>
      <c r="Q14" s="1"/>
    </row>
    <row r="15" spans="1:17" ht="12.75">
      <c r="A15" s="1"/>
      <c r="B15" s="1"/>
      <c r="C15" s="1">
        <v>3</v>
      </c>
      <c r="D15" s="5">
        <v>5.94</v>
      </c>
      <c r="E15" s="5">
        <v>5.72</v>
      </c>
      <c r="F15" s="5">
        <v>5.74</v>
      </c>
      <c r="G15" s="9">
        <f t="shared" si="0"/>
        <v>5.8</v>
      </c>
      <c r="H15" s="1"/>
      <c r="I15" s="1"/>
      <c r="J15" s="1"/>
      <c r="K15" s="6"/>
      <c r="L15" s="6"/>
      <c r="M15" s="1">
        <v>4</v>
      </c>
      <c r="N15" s="12">
        <f>AVERAGE(G46:G57)</f>
        <v>4.3725</v>
      </c>
      <c r="O15" s="12">
        <f>STDEV(G46:G57)/SQRT(15)</f>
        <v>0.301425373670261</v>
      </c>
      <c r="P15" s="1"/>
      <c r="Q15" s="1"/>
    </row>
    <row r="16" spans="1:17" ht="12.75">
      <c r="A16" s="1"/>
      <c r="B16" s="1" t="s">
        <v>12</v>
      </c>
      <c r="C16" s="1">
        <v>1</v>
      </c>
      <c r="D16" s="5">
        <v>4.8</v>
      </c>
      <c r="E16" s="5">
        <v>5.11</v>
      </c>
      <c r="F16" s="5">
        <v>5.14</v>
      </c>
      <c r="G16" s="9">
        <f t="shared" si="0"/>
        <v>5.016666666666667</v>
      </c>
      <c r="H16" s="1">
        <v>12.1</v>
      </c>
      <c r="I16" s="1">
        <v>12.3</v>
      </c>
      <c r="J16" s="1"/>
      <c r="K16" s="6">
        <f>AVERAGE(G16,G17,G18)</f>
        <v>6.326666666666667</v>
      </c>
      <c r="L16" s="6">
        <f>STDEV(G16,G17,G18)/SQRT(3)</f>
        <v>0.9983486364992941</v>
      </c>
      <c r="M16" s="1">
        <v>5</v>
      </c>
      <c r="N16" s="12">
        <f>AVERAGE(G59:G70)</f>
        <v>3.868055555555556</v>
      </c>
      <c r="O16" s="12">
        <f>STDEV(G59:G70)/SQRT(15)</f>
        <v>0.2038608683577768</v>
      </c>
      <c r="P16" s="1"/>
      <c r="Q16" s="1"/>
    </row>
    <row r="17" spans="1:17" ht="12.75">
      <c r="A17" s="1"/>
      <c r="B17" s="1"/>
      <c r="C17" s="1">
        <v>2</v>
      </c>
      <c r="D17" s="5">
        <v>5.37</v>
      </c>
      <c r="E17" s="5">
        <v>5.84</v>
      </c>
      <c r="F17" s="5">
        <v>5.82</v>
      </c>
      <c r="G17" s="9">
        <f t="shared" si="0"/>
        <v>5.676666666666667</v>
      </c>
      <c r="H17" s="1"/>
      <c r="I17" s="1"/>
      <c r="J17" s="1"/>
      <c r="K17" s="6"/>
      <c r="L17" s="6"/>
      <c r="M17" s="1"/>
      <c r="N17" s="6"/>
      <c r="O17" s="1"/>
      <c r="P17" s="1"/>
      <c r="Q17" s="1"/>
    </row>
    <row r="18" spans="1:17" ht="12.75">
      <c r="A18" s="1"/>
      <c r="B18" s="1"/>
      <c r="C18" s="1">
        <v>3</v>
      </c>
      <c r="D18" s="5">
        <v>7.36</v>
      </c>
      <c r="E18" s="5">
        <v>8.16</v>
      </c>
      <c r="F18" s="5">
        <v>9.34</v>
      </c>
      <c r="G18" s="9">
        <f t="shared" si="0"/>
        <v>8.286666666666667</v>
      </c>
      <c r="H18" s="1"/>
      <c r="I18" s="1"/>
      <c r="J18" s="1"/>
      <c r="K18" s="6"/>
      <c r="L18" s="6"/>
      <c r="M18" s="1"/>
      <c r="N18" s="6"/>
      <c r="O18" s="1"/>
      <c r="P18" s="1"/>
      <c r="Q18" s="1"/>
    </row>
    <row r="19" spans="1:17" ht="12.75">
      <c r="A19" s="1"/>
      <c r="B19" s="1"/>
      <c r="C19" s="1"/>
      <c r="D19" s="5"/>
      <c r="E19" s="5"/>
      <c r="F19" s="5"/>
      <c r="G19" s="9"/>
      <c r="H19" s="1"/>
      <c r="I19" s="1"/>
      <c r="J19" s="1"/>
      <c r="K19" s="6"/>
      <c r="L19" s="6"/>
      <c r="M19" s="1"/>
      <c r="N19" s="6"/>
      <c r="O19" s="1"/>
      <c r="P19" s="1"/>
      <c r="Q19" s="1"/>
    </row>
    <row r="20" spans="1:17" ht="12.75">
      <c r="A20" s="1">
        <v>2</v>
      </c>
      <c r="B20" s="1" t="s">
        <v>9</v>
      </c>
      <c r="C20" s="1">
        <v>1</v>
      </c>
      <c r="D20" s="5">
        <v>4.47</v>
      </c>
      <c r="E20" s="5">
        <v>4.76</v>
      </c>
      <c r="F20" s="5">
        <v>4.77</v>
      </c>
      <c r="G20" s="9">
        <f t="shared" si="0"/>
        <v>4.666666666666667</v>
      </c>
      <c r="H20" s="1">
        <v>11.6</v>
      </c>
      <c r="I20" s="1">
        <v>11.5</v>
      </c>
      <c r="J20" s="1"/>
      <c r="K20" s="6">
        <f>AVERAGE(G20,G21,G22)</f>
        <v>4.903333333333333</v>
      </c>
      <c r="L20" s="6">
        <f>STDEV(G20,G21,G22)/SQRT(3)</f>
        <v>0.16333333333333996</v>
      </c>
      <c r="M20" s="1"/>
      <c r="N20" s="6"/>
      <c r="O20" s="1"/>
      <c r="P20" s="1"/>
      <c r="Q20" s="1"/>
    </row>
    <row r="21" spans="1:17" ht="12.75">
      <c r="A21" s="1"/>
      <c r="B21" s="1"/>
      <c r="C21" s="1">
        <v>2</v>
      </c>
      <c r="D21" s="5">
        <v>4.62</v>
      </c>
      <c r="E21" s="5">
        <v>4.81</v>
      </c>
      <c r="F21" s="5">
        <v>5.05</v>
      </c>
      <c r="G21" s="9">
        <f t="shared" si="0"/>
        <v>4.826666666666667</v>
      </c>
      <c r="H21" s="1"/>
      <c r="I21" s="1"/>
      <c r="J21" s="1"/>
      <c r="K21" s="6"/>
      <c r="L21" s="6"/>
      <c r="M21" s="1"/>
      <c r="N21" s="6"/>
      <c r="O21" s="1"/>
      <c r="P21" s="1"/>
      <c r="Q21" s="1"/>
    </row>
    <row r="22" spans="1:17" ht="12.75">
      <c r="A22" s="1"/>
      <c r="B22" s="1"/>
      <c r="C22" s="1">
        <v>3</v>
      </c>
      <c r="D22" s="5">
        <v>5.13</v>
      </c>
      <c r="E22" s="5">
        <v>5.2</v>
      </c>
      <c r="F22" s="5">
        <v>5.32</v>
      </c>
      <c r="G22" s="9">
        <f t="shared" si="0"/>
        <v>5.216666666666667</v>
      </c>
      <c r="H22" s="1"/>
      <c r="I22" s="1"/>
      <c r="J22" s="1"/>
      <c r="K22" s="6"/>
      <c r="L22" s="6"/>
      <c r="M22" s="1"/>
      <c r="N22" s="6"/>
      <c r="O22" s="1"/>
      <c r="P22" s="1"/>
      <c r="Q22" s="1"/>
    </row>
    <row r="23" spans="1:17" ht="12.75">
      <c r="A23" s="1"/>
      <c r="B23" s="1" t="s">
        <v>10</v>
      </c>
      <c r="C23" s="1">
        <v>1</v>
      </c>
      <c r="D23" s="5">
        <v>4.65</v>
      </c>
      <c r="E23" s="5">
        <v>4.86</v>
      </c>
      <c r="F23" s="5">
        <v>4.94</v>
      </c>
      <c r="G23" s="9">
        <f t="shared" si="0"/>
        <v>4.816666666666667</v>
      </c>
      <c r="H23" s="1">
        <v>12.3</v>
      </c>
      <c r="I23" s="1">
        <v>12.4</v>
      </c>
      <c r="J23" s="1"/>
      <c r="K23" s="6">
        <f>AVERAGE(G23,G24,G25)</f>
        <v>4.661111111111111</v>
      </c>
      <c r="L23" s="6">
        <f>STDEV(G23,G24,G25)/SQRT(3)</f>
        <v>0.2675148547854189</v>
      </c>
      <c r="M23" s="1"/>
      <c r="N23" s="1"/>
      <c r="O23" s="1"/>
      <c r="P23" s="1"/>
      <c r="Q23" s="1"/>
    </row>
    <row r="24" spans="1:17" ht="12.75">
      <c r="A24" s="1"/>
      <c r="B24" s="1"/>
      <c r="C24" s="1">
        <v>2</v>
      </c>
      <c r="D24" s="5">
        <v>3.88</v>
      </c>
      <c r="E24" s="5">
        <v>4.2</v>
      </c>
      <c r="F24" s="5">
        <v>4.34</v>
      </c>
      <c r="G24" s="9">
        <f t="shared" si="0"/>
        <v>4.14</v>
      </c>
      <c r="H24" s="1"/>
      <c r="I24" s="1"/>
      <c r="J24" s="1"/>
      <c r="K24" s="6"/>
      <c r="L24" s="6"/>
      <c r="M24" s="1"/>
      <c r="N24" s="1"/>
      <c r="O24" s="1"/>
      <c r="P24" s="1"/>
      <c r="Q24" s="1"/>
    </row>
    <row r="25" spans="1:17" ht="12.75">
      <c r="A25" s="1"/>
      <c r="B25" s="1"/>
      <c r="C25" s="1">
        <v>3</v>
      </c>
      <c r="D25" s="5">
        <v>4.96</v>
      </c>
      <c r="E25" s="5">
        <v>5.11</v>
      </c>
      <c r="F25" s="5">
        <v>5.01</v>
      </c>
      <c r="G25" s="9">
        <f t="shared" si="0"/>
        <v>5.026666666666666</v>
      </c>
      <c r="H25" s="1"/>
      <c r="I25" s="1"/>
      <c r="J25" s="1"/>
      <c r="K25" s="6"/>
      <c r="L25" s="6"/>
      <c r="M25" s="1"/>
      <c r="N25" s="1"/>
      <c r="O25" s="1"/>
      <c r="P25" s="1"/>
      <c r="Q25" s="1"/>
    </row>
    <row r="26" spans="1:17" ht="12.75">
      <c r="A26" s="1"/>
      <c r="B26" s="1" t="s">
        <v>11</v>
      </c>
      <c r="C26" s="1">
        <v>1</v>
      </c>
      <c r="D26" s="5">
        <v>5.5</v>
      </c>
      <c r="E26" s="5">
        <v>5.45</v>
      </c>
      <c r="F26" s="5"/>
      <c r="G26" s="9">
        <f>(D26+E26)/2</f>
        <v>5.475</v>
      </c>
      <c r="H26" s="1">
        <v>11.8</v>
      </c>
      <c r="I26" s="1">
        <v>12</v>
      </c>
      <c r="J26" s="1"/>
      <c r="K26" s="6">
        <f>AVERAGE(G26,G27,G28)</f>
        <v>5.062777777777778</v>
      </c>
      <c r="L26" s="6">
        <f>STDEV(G26,G27,G28)/SQRT(3)</f>
        <v>1.2545016471555748</v>
      </c>
      <c r="M26" s="1"/>
      <c r="N26" s="1"/>
      <c r="O26" s="1"/>
      <c r="P26" s="1"/>
      <c r="Q26" s="1"/>
    </row>
    <row r="27" spans="1:17" ht="12.75">
      <c r="A27" s="1"/>
      <c r="B27" s="1"/>
      <c r="C27" s="1">
        <v>2</v>
      </c>
      <c r="D27" s="5">
        <v>6.38</v>
      </c>
      <c r="E27" s="5">
        <v>7.52</v>
      </c>
      <c r="F27" s="5">
        <v>7.1</v>
      </c>
      <c r="G27" s="9">
        <f t="shared" si="0"/>
        <v>7</v>
      </c>
      <c r="H27" s="1"/>
      <c r="I27" s="1"/>
      <c r="J27" s="1"/>
      <c r="K27" s="6"/>
      <c r="L27" s="6"/>
      <c r="M27" s="1"/>
      <c r="N27" s="1"/>
      <c r="O27" s="1"/>
      <c r="P27" s="1"/>
      <c r="Q27" s="1"/>
    </row>
    <row r="28" spans="1:17" ht="12.75">
      <c r="A28" s="1"/>
      <c r="B28" s="1"/>
      <c r="C28" s="1">
        <v>3</v>
      </c>
      <c r="D28" s="5">
        <v>3.17</v>
      </c>
      <c r="E28" s="5">
        <v>2.6</v>
      </c>
      <c r="F28" s="5">
        <v>2.37</v>
      </c>
      <c r="G28" s="9">
        <f t="shared" si="0"/>
        <v>2.7133333333333334</v>
      </c>
      <c r="H28" s="1"/>
      <c r="I28" s="1"/>
      <c r="J28" s="1"/>
      <c r="K28" s="6"/>
      <c r="L28" s="6"/>
      <c r="M28" s="1"/>
      <c r="N28" s="1"/>
      <c r="O28" s="1"/>
      <c r="P28" s="1"/>
      <c r="Q28" s="1"/>
    </row>
    <row r="29" spans="1:17" ht="12.75">
      <c r="A29" s="1"/>
      <c r="B29" s="1" t="s">
        <v>12</v>
      </c>
      <c r="C29" s="1">
        <v>1</v>
      </c>
      <c r="D29" s="5">
        <v>4.25</v>
      </c>
      <c r="E29" s="5">
        <v>4.85</v>
      </c>
      <c r="F29" s="5">
        <v>4.81</v>
      </c>
      <c r="G29" s="9">
        <f t="shared" si="0"/>
        <v>4.636666666666667</v>
      </c>
      <c r="H29" s="1">
        <v>11.7</v>
      </c>
      <c r="I29" s="1">
        <v>11.9</v>
      </c>
      <c r="J29" s="1"/>
      <c r="K29" s="6">
        <f>AVERAGE(G29,G30,G31)</f>
        <v>5.411111111111111</v>
      </c>
      <c r="L29" s="6">
        <f>STDEV(G29,G30,G31)/SQRT(3)</f>
        <v>0.4474468035144581</v>
      </c>
      <c r="M29" s="1"/>
      <c r="N29" s="1"/>
      <c r="O29" s="1"/>
      <c r="P29" s="1"/>
      <c r="Q29" s="1"/>
    </row>
    <row r="30" spans="1:17" ht="12.75">
      <c r="A30" s="1"/>
      <c r="B30" s="1"/>
      <c r="C30" s="1">
        <v>2</v>
      </c>
      <c r="D30" s="5">
        <v>5.47</v>
      </c>
      <c r="E30" s="5">
        <v>5.06</v>
      </c>
      <c r="F30" s="5">
        <v>5.7</v>
      </c>
      <c r="G30" s="9">
        <f t="shared" si="0"/>
        <v>5.41</v>
      </c>
      <c r="H30" s="1"/>
      <c r="I30" s="1"/>
      <c r="J30" s="1"/>
      <c r="K30" s="6"/>
      <c r="L30" s="6"/>
      <c r="M30" s="1"/>
      <c r="N30" s="1"/>
      <c r="O30" s="1"/>
      <c r="P30" s="1"/>
      <c r="Q30" s="1"/>
    </row>
    <row r="31" spans="1:17" ht="12.75">
      <c r="A31" s="1"/>
      <c r="B31" s="1"/>
      <c r="C31" s="1">
        <v>3</v>
      </c>
      <c r="D31" s="5">
        <v>5.49</v>
      </c>
      <c r="E31" s="5">
        <v>6.31</v>
      </c>
      <c r="F31" s="5">
        <v>6.76</v>
      </c>
      <c r="G31" s="9">
        <f t="shared" si="0"/>
        <v>6.186666666666667</v>
      </c>
      <c r="H31" s="1"/>
      <c r="I31" s="1"/>
      <c r="J31" s="1"/>
      <c r="K31" s="6"/>
      <c r="L31" s="6"/>
      <c r="M31" s="1"/>
      <c r="N31" s="1"/>
      <c r="O31" s="1"/>
      <c r="P31" s="1"/>
      <c r="Q31" s="1"/>
    </row>
    <row r="32" spans="1:17" ht="12.75">
      <c r="A32" s="1"/>
      <c r="B32" s="1"/>
      <c r="C32" s="1"/>
      <c r="D32" s="5"/>
      <c r="E32" s="5"/>
      <c r="F32" s="5"/>
      <c r="G32" s="9"/>
      <c r="H32" s="1"/>
      <c r="I32" s="1"/>
      <c r="J32" s="1"/>
      <c r="K32" s="6"/>
      <c r="L32" s="6"/>
      <c r="M32" s="1"/>
      <c r="N32" s="1"/>
      <c r="O32" s="1"/>
      <c r="P32" s="1"/>
      <c r="Q32" s="1"/>
    </row>
    <row r="33" spans="1:17" ht="12.75">
      <c r="A33" s="1">
        <v>3</v>
      </c>
      <c r="B33" s="1" t="s">
        <v>9</v>
      </c>
      <c r="C33" s="1">
        <v>1</v>
      </c>
      <c r="D33" s="5">
        <v>4.21</v>
      </c>
      <c r="E33" s="5">
        <v>4.31</v>
      </c>
      <c r="F33" s="5">
        <v>4.21</v>
      </c>
      <c r="G33" s="9">
        <f t="shared" si="0"/>
        <v>4.243333333333333</v>
      </c>
      <c r="H33" s="1">
        <v>12.3</v>
      </c>
      <c r="I33" s="1">
        <v>12.3</v>
      </c>
      <c r="J33" s="1"/>
      <c r="K33" s="6">
        <f>AVERAGE(G33,G34,G35)</f>
        <v>4.046666666666667</v>
      </c>
      <c r="L33" s="6">
        <f>STDEV(G33,G34,G35)/SQRT(3)</f>
        <v>0.1524005443754241</v>
      </c>
      <c r="M33" s="1"/>
      <c r="N33" s="1"/>
      <c r="O33" s="1"/>
      <c r="P33" s="1"/>
      <c r="Q33" s="1"/>
    </row>
    <row r="34" spans="1:17" ht="12.75">
      <c r="A34" s="1"/>
      <c r="B34" s="1"/>
      <c r="C34" s="1">
        <v>2</v>
      </c>
      <c r="D34" s="5">
        <v>4.13</v>
      </c>
      <c r="E34" s="5">
        <v>4.17</v>
      </c>
      <c r="F34" s="5">
        <v>4.15</v>
      </c>
      <c r="G34" s="9">
        <f t="shared" si="0"/>
        <v>4.15</v>
      </c>
      <c r="H34" s="1"/>
      <c r="I34" s="1"/>
      <c r="J34" s="1"/>
      <c r="K34" s="6"/>
      <c r="L34" s="6"/>
      <c r="M34" s="1"/>
      <c r="N34" s="1"/>
      <c r="O34" s="1"/>
      <c r="P34" s="1"/>
      <c r="Q34" s="1"/>
    </row>
    <row r="35" spans="1:17" ht="12.75">
      <c r="A35" s="1"/>
      <c r="B35" s="1"/>
      <c r="C35" s="1">
        <v>3</v>
      </c>
      <c r="D35" s="5">
        <v>4.08</v>
      </c>
      <c r="E35" s="5">
        <v>3.55</v>
      </c>
      <c r="F35" s="5">
        <v>3.61</v>
      </c>
      <c r="G35" s="9">
        <f t="shared" si="0"/>
        <v>3.7466666666666666</v>
      </c>
      <c r="H35" s="1"/>
      <c r="I35" s="1"/>
      <c r="J35" s="1"/>
      <c r="K35" s="6"/>
      <c r="L35" s="6"/>
      <c r="M35" s="1"/>
      <c r="N35" s="1"/>
      <c r="O35" s="1"/>
      <c r="P35" s="1"/>
      <c r="Q35" s="1"/>
    </row>
    <row r="36" spans="1:17" ht="12.75">
      <c r="A36" s="1"/>
      <c r="B36" s="1" t="s">
        <v>10</v>
      </c>
      <c r="C36" s="1">
        <v>1</v>
      </c>
      <c r="D36" s="5">
        <v>3.46</v>
      </c>
      <c r="E36" s="5">
        <v>4.01</v>
      </c>
      <c r="F36" s="5">
        <v>3.99</v>
      </c>
      <c r="G36" s="9">
        <f t="shared" si="0"/>
        <v>3.8200000000000003</v>
      </c>
      <c r="H36" s="1">
        <v>12</v>
      </c>
      <c r="I36" s="1">
        <v>12</v>
      </c>
      <c r="J36" s="1"/>
      <c r="K36" s="6">
        <f>AVERAGE(G36,G37,G38)</f>
        <v>3.244444444444444</v>
      </c>
      <c r="L36" s="6">
        <f>STDEV(G36,G37,G38)/SQRT(3)</f>
        <v>0.30108650986012875</v>
      </c>
      <c r="M36" s="1"/>
      <c r="N36" s="1"/>
      <c r="O36" s="1"/>
      <c r="P36" s="1"/>
      <c r="Q36" s="1"/>
    </row>
    <row r="37" spans="1:17" ht="12.75">
      <c r="A37" s="1"/>
      <c r="B37" s="1"/>
      <c r="C37" s="1">
        <v>2</v>
      </c>
      <c r="D37" s="5">
        <v>3.19</v>
      </c>
      <c r="E37" s="5">
        <v>3.12</v>
      </c>
      <c r="F37" s="5">
        <v>3.02</v>
      </c>
      <c r="G37" s="9">
        <f t="shared" si="0"/>
        <v>3.11</v>
      </c>
      <c r="H37" s="1"/>
      <c r="I37" s="1"/>
      <c r="J37" s="1"/>
      <c r="K37" s="6"/>
      <c r="L37" s="6"/>
      <c r="M37" s="1"/>
      <c r="N37" s="1"/>
      <c r="O37" s="1"/>
      <c r="P37" s="1"/>
      <c r="Q37" s="1"/>
    </row>
    <row r="38" spans="1:17" ht="12.75">
      <c r="A38" s="1"/>
      <c r="B38" s="1"/>
      <c r="C38" s="1">
        <v>3</v>
      </c>
      <c r="D38" s="5">
        <v>2.59</v>
      </c>
      <c r="E38" s="5">
        <v>2.93</v>
      </c>
      <c r="F38" s="5">
        <v>2.89</v>
      </c>
      <c r="G38" s="9">
        <f t="shared" si="0"/>
        <v>2.8033333333333332</v>
      </c>
      <c r="H38" s="1"/>
      <c r="I38" s="1"/>
      <c r="J38" s="1"/>
      <c r="K38" s="6"/>
      <c r="L38" s="6"/>
      <c r="M38" s="1"/>
      <c r="N38" s="1"/>
      <c r="O38" s="1"/>
      <c r="P38" s="1"/>
      <c r="Q38" s="1"/>
    </row>
    <row r="39" spans="1:17" ht="12.75">
      <c r="A39" s="1"/>
      <c r="B39" s="1" t="s">
        <v>11</v>
      </c>
      <c r="C39" s="1">
        <v>1</v>
      </c>
      <c r="D39" s="5">
        <v>5.3</v>
      </c>
      <c r="E39" s="5">
        <v>4.83</v>
      </c>
      <c r="F39" s="5">
        <v>4.75</v>
      </c>
      <c r="G39" s="9">
        <f t="shared" si="0"/>
        <v>4.96</v>
      </c>
      <c r="H39" s="1">
        <v>12.3</v>
      </c>
      <c r="I39" s="1">
        <v>12.4</v>
      </c>
      <c r="J39" s="1"/>
      <c r="K39" s="6">
        <f>AVERAGE(G39,G40,G41)</f>
        <v>4.386666666666667</v>
      </c>
      <c r="L39" s="6">
        <f>STDEV(G39,G40,G41)/SQRT(3)</f>
        <v>0.6480512096820519</v>
      </c>
      <c r="M39" s="1"/>
      <c r="N39" s="1"/>
      <c r="O39" s="1"/>
      <c r="P39" s="1"/>
      <c r="Q39" s="1"/>
    </row>
    <row r="40" spans="1:17" ht="12.75">
      <c r="A40" s="1"/>
      <c r="B40" s="1"/>
      <c r="C40" s="1">
        <v>2</v>
      </c>
      <c r="D40" s="5">
        <v>3.06</v>
      </c>
      <c r="E40" s="5">
        <v>3.11</v>
      </c>
      <c r="F40" s="5">
        <v>3.11</v>
      </c>
      <c r="G40" s="9">
        <f t="shared" si="0"/>
        <v>3.0933333333333333</v>
      </c>
      <c r="H40" s="1"/>
      <c r="I40" s="1"/>
      <c r="J40" s="1"/>
      <c r="K40" s="6"/>
      <c r="L40" s="6"/>
      <c r="M40" s="1"/>
      <c r="N40" s="1"/>
      <c r="O40" s="1"/>
      <c r="P40" s="1"/>
      <c r="Q40" s="1"/>
    </row>
    <row r="41" spans="1:17" ht="12.75">
      <c r="A41" s="1"/>
      <c r="B41" s="1"/>
      <c r="C41" s="1">
        <v>3</v>
      </c>
      <c r="D41" s="5">
        <v>4.73</v>
      </c>
      <c r="E41" s="5">
        <v>5.29</v>
      </c>
      <c r="F41" s="5">
        <v>5.3</v>
      </c>
      <c r="G41" s="9">
        <f t="shared" si="0"/>
        <v>5.1066666666666665</v>
      </c>
      <c r="H41" s="1"/>
      <c r="I41" s="1"/>
      <c r="J41" s="1"/>
      <c r="K41" s="6"/>
      <c r="L41" s="6"/>
      <c r="M41" s="1"/>
      <c r="N41" s="1"/>
      <c r="O41" s="1"/>
      <c r="P41" s="1"/>
      <c r="Q41" s="1"/>
    </row>
    <row r="42" spans="1:17" ht="12.75">
      <c r="A42" s="1"/>
      <c r="B42" s="1" t="s">
        <v>12</v>
      </c>
      <c r="C42" s="1">
        <v>1</v>
      </c>
      <c r="D42" s="5">
        <v>3.78</v>
      </c>
      <c r="E42" s="5">
        <v>3.87</v>
      </c>
      <c r="F42" s="5">
        <v>3.6</v>
      </c>
      <c r="G42" s="9">
        <f t="shared" si="0"/>
        <v>3.75</v>
      </c>
      <c r="H42" s="1">
        <v>12</v>
      </c>
      <c r="I42" s="1">
        <v>12</v>
      </c>
      <c r="J42" s="1"/>
      <c r="K42" s="6">
        <f>AVERAGE(G42,G43,G44)</f>
        <v>4.508888888888889</v>
      </c>
      <c r="L42" s="6">
        <f>STDEV(G42,G43,G44)/SQRT(3)</f>
        <v>0.3836681307691609</v>
      </c>
      <c r="M42" s="1"/>
      <c r="N42" s="1"/>
      <c r="O42" s="1"/>
      <c r="P42" s="1"/>
      <c r="Q42" s="1"/>
    </row>
    <row r="43" spans="1:17" ht="12.75">
      <c r="A43" s="1"/>
      <c r="B43" s="1"/>
      <c r="C43" s="1">
        <v>2</v>
      </c>
      <c r="D43" s="5">
        <v>5.54</v>
      </c>
      <c r="E43" s="5">
        <v>4.79</v>
      </c>
      <c r="F43" s="5">
        <v>4.63</v>
      </c>
      <c r="G43" s="9">
        <f t="shared" si="0"/>
        <v>4.986666666666667</v>
      </c>
      <c r="H43" s="1"/>
      <c r="I43" s="1"/>
      <c r="J43" s="1"/>
      <c r="K43" s="6"/>
      <c r="L43" s="6"/>
      <c r="M43" s="1"/>
      <c r="N43" s="1"/>
      <c r="O43" s="1"/>
      <c r="P43" s="1"/>
      <c r="Q43" s="1"/>
    </row>
    <row r="44" spans="1:17" ht="12.75">
      <c r="A44" s="1"/>
      <c r="B44" s="1"/>
      <c r="C44" s="1">
        <v>3</v>
      </c>
      <c r="D44" s="5">
        <v>4.74</v>
      </c>
      <c r="E44" s="5">
        <v>4.87</v>
      </c>
      <c r="F44" s="5">
        <v>4.76</v>
      </c>
      <c r="G44" s="9">
        <f t="shared" si="0"/>
        <v>4.79</v>
      </c>
      <c r="H44" s="1"/>
      <c r="I44" s="1"/>
      <c r="J44" s="1"/>
      <c r="K44" s="6"/>
      <c r="L44" s="6"/>
      <c r="M44" s="1"/>
      <c r="N44" s="1"/>
      <c r="O44" s="1"/>
      <c r="P44" s="1"/>
      <c r="Q44" s="1"/>
    </row>
    <row r="45" spans="1:17" ht="12.75">
      <c r="A45" s="1"/>
      <c r="B45" s="1"/>
      <c r="C45" s="1"/>
      <c r="D45" s="5"/>
      <c r="E45" s="5"/>
      <c r="F45" s="5"/>
      <c r="G45" s="9"/>
      <c r="H45" s="1"/>
      <c r="I45" s="1"/>
      <c r="J45" s="1"/>
      <c r="K45" s="6"/>
      <c r="L45" s="6"/>
      <c r="M45" s="1"/>
      <c r="N45" s="1"/>
      <c r="O45" s="1"/>
      <c r="P45" s="1"/>
      <c r="Q45" s="1"/>
    </row>
    <row r="46" spans="1:17" ht="12.75">
      <c r="A46" s="1">
        <v>4</v>
      </c>
      <c r="B46" s="1" t="s">
        <v>9</v>
      </c>
      <c r="C46" s="1">
        <v>1</v>
      </c>
      <c r="D46" s="5">
        <v>4.06</v>
      </c>
      <c r="E46" s="5">
        <v>4.28</v>
      </c>
      <c r="F46" s="5">
        <v>4.54</v>
      </c>
      <c r="G46" s="9">
        <f t="shared" si="0"/>
        <v>4.293333333333333</v>
      </c>
      <c r="H46" s="1">
        <v>12</v>
      </c>
      <c r="I46" s="1">
        <v>11.6</v>
      </c>
      <c r="J46" s="1"/>
      <c r="K46" s="6">
        <f>AVERAGE(G46,G47,G48)</f>
        <v>3.7455555555555553</v>
      </c>
      <c r="L46" s="6">
        <f>STDEV(G46,G47,G48)/SQRT(3)</f>
        <v>0.27393114391200124</v>
      </c>
      <c r="M46" s="1"/>
      <c r="N46" s="1"/>
      <c r="O46" s="1"/>
      <c r="P46" s="1"/>
      <c r="Q46" s="1"/>
    </row>
    <row r="47" spans="1:17" ht="12.75">
      <c r="A47" s="1"/>
      <c r="B47" s="1"/>
      <c r="C47" s="1">
        <v>2</v>
      </c>
      <c r="D47" s="5">
        <v>2.62</v>
      </c>
      <c r="E47" s="5">
        <v>3.78</v>
      </c>
      <c r="F47" s="5">
        <v>4.04</v>
      </c>
      <c r="G47" s="9">
        <f t="shared" si="0"/>
        <v>3.4800000000000004</v>
      </c>
      <c r="H47" s="1"/>
      <c r="I47" s="1"/>
      <c r="J47" s="1"/>
      <c r="K47" s="6"/>
      <c r="L47" s="6"/>
      <c r="M47" s="1"/>
      <c r="N47" s="1"/>
      <c r="O47" s="1"/>
      <c r="P47" s="1"/>
      <c r="Q47" s="1"/>
    </row>
    <row r="48" spans="1:17" ht="12.75">
      <c r="A48" s="1"/>
      <c r="B48" s="1"/>
      <c r="C48" s="1">
        <v>3</v>
      </c>
      <c r="D48" s="5">
        <v>3.38</v>
      </c>
      <c r="E48" s="5">
        <v>3.45</v>
      </c>
      <c r="F48" s="5">
        <v>3.56</v>
      </c>
      <c r="G48" s="9">
        <f t="shared" si="0"/>
        <v>3.4633333333333334</v>
      </c>
      <c r="H48" s="1"/>
      <c r="I48" s="1"/>
      <c r="J48" s="1"/>
      <c r="K48" s="6"/>
      <c r="L48" s="6"/>
      <c r="M48" s="1"/>
      <c r="N48" s="1"/>
      <c r="O48" s="1"/>
      <c r="P48" s="1"/>
      <c r="Q48" s="1"/>
    </row>
    <row r="49" spans="1:17" ht="12.75">
      <c r="A49" s="1"/>
      <c r="B49" s="1" t="s">
        <v>10</v>
      </c>
      <c r="C49" s="1">
        <v>1</v>
      </c>
      <c r="D49" s="5">
        <v>3.37</v>
      </c>
      <c r="E49" s="5">
        <v>4.31</v>
      </c>
      <c r="F49" s="5">
        <v>4.67</v>
      </c>
      <c r="G49" s="9">
        <f t="shared" si="0"/>
        <v>4.116666666666666</v>
      </c>
      <c r="H49" s="1">
        <v>12.1</v>
      </c>
      <c r="I49" s="1">
        <v>11.9</v>
      </c>
      <c r="J49" s="1"/>
      <c r="K49" s="6">
        <f>AVERAGE(G49,G50,G51)</f>
        <v>3.638888888888889</v>
      </c>
      <c r="L49" s="6">
        <f>STDEV(G49,G50,G51)/SQRT(3)</f>
        <v>0.27331526588886823</v>
      </c>
      <c r="M49" s="1"/>
      <c r="N49" s="1"/>
      <c r="O49" s="1"/>
      <c r="P49" s="1"/>
      <c r="Q49" s="1"/>
    </row>
    <row r="50" spans="1:17" ht="12.75">
      <c r="A50" s="1"/>
      <c r="B50" s="1"/>
      <c r="C50" s="1">
        <v>2</v>
      </c>
      <c r="D50" s="5">
        <v>3.54</v>
      </c>
      <c r="E50" s="5">
        <v>3.6</v>
      </c>
      <c r="F50" s="5">
        <v>3.75</v>
      </c>
      <c r="G50" s="9">
        <f t="shared" si="0"/>
        <v>3.6300000000000003</v>
      </c>
      <c r="H50" s="1"/>
      <c r="I50" s="1"/>
      <c r="J50" s="1"/>
      <c r="K50" s="6"/>
      <c r="L50" s="6"/>
      <c r="M50" s="1"/>
      <c r="N50" s="1"/>
      <c r="O50" s="1"/>
      <c r="P50" s="1"/>
      <c r="Q50" s="1"/>
    </row>
    <row r="51" spans="1:17" ht="12.75">
      <c r="A51" s="1"/>
      <c r="B51" s="1"/>
      <c r="C51" s="1">
        <v>3</v>
      </c>
      <c r="D51" s="5">
        <v>2.86</v>
      </c>
      <c r="E51" s="5">
        <v>3.22</v>
      </c>
      <c r="F51" s="5">
        <v>3.43</v>
      </c>
      <c r="G51" s="9">
        <f t="shared" si="0"/>
        <v>3.17</v>
      </c>
      <c r="H51" s="1"/>
      <c r="I51" s="1"/>
      <c r="J51" s="1"/>
      <c r="K51" s="6"/>
      <c r="L51" s="6"/>
      <c r="M51" s="1"/>
      <c r="N51" s="1"/>
      <c r="O51" s="1"/>
      <c r="P51" s="1"/>
      <c r="Q51" s="1"/>
    </row>
    <row r="52" spans="1:17" ht="12.75">
      <c r="A52" s="1"/>
      <c r="B52" s="1" t="s">
        <v>11</v>
      </c>
      <c r="C52" s="1">
        <v>1</v>
      </c>
      <c r="D52" s="5">
        <v>6.66</v>
      </c>
      <c r="E52" s="5">
        <v>6.07</v>
      </c>
      <c r="F52" s="5">
        <v>5.75</v>
      </c>
      <c r="G52" s="9">
        <f t="shared" si="0"/>
        <v>6.16</v>
      </c>
      <c r="H52" s="1">
        <v>12.3</v>
      </c>
      <c r="I52" s="1">
        <v>12.1</v>
      </c>
      <c r="J52" s="1"/>
      <c r="K52" s="6">
        <f>AVERAGE(G52,G53,G54)</f>
        <v>5.477777777777778</v>
      </c>
      <c r="L52" s="6">
        <f>STDEV(G52,G53,G54)/SQRT(3)</f>
        <v>0.9955685763037395</v>
      </c>
      <c r="M52" s="1"/>
      <c r="N52" s="1"/>
      <c r="O52" s="1"/>
      <c r="P52" s="1"/>
      <c r="Q52" s="1"/>
    </row>
    <row r="53" spans="1:17" ht="12.75">
      <c r="A53" s="1"/>
      <c r="B53" s="1"/>
      <c r="C53" s="1">
        <v>2</v>
      </c>
      <c r="D53" s="5">
        <v>3.41</v>
      </c>
      <c r="E53" s="5">
        <v>3.65</v>
      </c>
      <c r="F53" s="5">
        <v>3.49</v>
      </c>
      <c r="G53" s="9">
        <f t="shared" si="0"/>
        <v>3.516666666666667</v>
      </c>
      <c r="H53" s="1"/>
      <c r="I53" s="1"/>
      <c r="J53" s="1"/>
      <c r="K53" s="6"/>
      <c r="L53" s="6"/>
      <c r="M53" s="1"/>
      <c r="N53" s="1"/>
      <c r="O53" s="1"/>
      <c r="P53" s="1"/>
      <c r="Q53" s="1"/>
    </row>
    <row r="54" spans="1:17" ht="12.75">
      <c r="A54" s="1"/>
      <c r="B54" s="1"/>
      <c r="C54" s="1">
        <v>3</v>
      </c>
      <c r="D54" s="5">
        <v>6.42</v>
      </c>
      <c r="E54" s="5">
        <v>7.25</v>
      </c>
      <c r="F54" s="5">
        <v>6.6</v>
      </c>
      <c r="G54" s="9">
        <f t="shared" si="0"/>
        <v>6.756666666666667</v>
      </c>
      <c r="H54" s="1"/>
      <c r="I54" s="1"/>
      <c r="J54" s="1"/>
      <c r="K54" s="6"/>
      <c r="L54" s="6"/>
      <c r="M54" s="1"/>
      <c r="N54" s="1"/>
      <c r="O54" s="1"/>
      <c r="P54" s="1"/>
      <c r="Q54" s="1"/>
    </row>
    <row r="55" spans="1:17" ht="12.75">
      <c r="A55" s="1"/>
      <c r="B55" s="1" t="s">
        <v>12</v>
      </c>
      <c r="C55" s="1">
        <v>1</v>
      </c>
      <c r="D55" s="5">
        <v>3.83</v>
      </c>
      <c r="E55" s="5">
        <v>3.59</v>
      </c>
      <c r="F55" s="5">
        <v>3.52</v>
      </c>
      <c r="G55" s="9">
        <f t="shared" si="0"/>
        <v>3.6466666666666665</v>
      </c>
      <c r="H55" s="1">
        <v>12.6</v>
      </c>
      <c r="I55" s="1">
        <v>11.9</v>
      </c>
      <c r="J55" s="1"/>
      <c r="K55" s="6">
        <f>AVERAGE(G55,G56,G57)</f>
        <v>4.627777777777777</v>
      </c>
      <c r="L55" s="6">
        <f>STDEV(G55,G56,G57)/SQRT(3)</f>
        <v>0.498651267339967</v>
      </c>
      <c r="M55" s="1"/>
      <c r="N55" s="1"/>
      <c r="O55" s="1"/>
      <c r="P55" s="1"/>
      <c r="Q55" s="1"/>
    </row>
    <row r="56" spans="1:17" ht="12.75">
      <c r="A56" s="1"/>
      <c r="B56" s="1"/>
      <c r="C56" s="1">
        <v>2</v>
      </c>
      <c r="D56" s="5">
        <v>5.36</v>
      </c>
      <c r="E56" s="5">
        <v>5.19</v>
      </c>
      <c r="F56" s="5">
        <v>5.27</v>
      </c>
      <c r="G56" s="9">
        <f t="shared" si="0"/>
        <v>5.273333333333333</v>
      </c>
      <c r="H56" s="1"/>
      <c r="I56" s="1"/>
      <c r="J56" s="1"/>
      <c r="K56" s="6"/>
      <c r="L56" s="6"/>
      <c r="M56" s="1"/>
      <c r="N56" s="1"/>
      <c r="O56" s="1"/>
      <c r="P56" s="1"/>
      <c r="Q56" s="1"/>
    </row>
    <row r="57" spans="1:17" ht="12.75">
      <c r="A57" s="1"/>
      <c r="B57" s="1"/>
      <c r="C57" s="1">
        <v>3</v>
      </c>
      <c r="D57" s="5">
        <v>4.6</v>
      </c>
      <c r="E57" s="5">
        <v>5.23</v>
      </c>
      <c r="F57" s="5">
        <v>5.06</v>
      </c>
      <c r="G57" s="9">
        <f t="shared" si="0"/>
        <v>4.963333333333334</v>
      </c>
      <c r="H57" s="1"/>
      <c r="I57" s="1"/>
      <c r="J57" s="1"/>
      <c r="K57" s="6"/>
      <c r="L57" s="6"/>
      <c r="M57" s="1"/>
      <c r="N57" s="1"/>
      <c r="O57" s="1"/>
      <c r="P57" s="1"/>
      <c r="Q57" s="1"/>
    </row>
    <row r="58" spans="1:17" ht="12.75">
      <c r="A58" s="1"/>
      <c r="B58" s="1"/>
      <c r="C58" s="1"/>
      <c r="D58" s="5"/>
      <c r="E58" s="5"/>
      <c r="F58" s="5"/>
      <c r="G58" s="9"/>
      <c r="H58" s="1"/>
      <c r="I58" s="1"/>
      <c r="J58" s="1"/>
      <c r="K58" s="6"/>
      <c r="L58" s="6"/>
      <c r="M58" s="1"/>
      <c r="N58" s="1"/>
      <c r="O58" s="1"/>
      <c r="P58" s="1"/>
      <c r="Q58" s="1"/>
    </row>
    <row r="59" spans="1:17" ht="12.75">
      <c r="A59" s="1">
        <v>5</v>
      </c>
      <c r="B59" s="1" t="s">
        <v>9</v>
      </c>
      <c r="C59" s="1">
        <v>1</v>
      </c>
      <c r="D59" s="5">
        <v>2.55</v>
      </c>
      <c r="E59" s="5">
        <v>3.08</v>
      </c>
      <c r="F59" s="5">
        <v>3.43</v>
      </c>
      <c r="G59" s="9">
        <f t="shared" si="0"/>
        <v>3.02</v>
      </c>
      <c r="H59" s="1">
        <v>12.2</v>
      </c>
      <c r="I59" s="1">
        <v>12.3</v>
      </c>
      <c r="J59" s="1"/>
      <c r="K59" s="6">
        <f>AVERAGE(G59,G60,G61)</f>
        <v>4.014444444444444</v>
      </c>
      <c r="L59" s="6">
        <f>STDEV(G59,G60,G61)/SQRT(3)</f>
        <v>0.9043277292969127</v>
      </c>
      <c r="M59" s="1"/>
      <c r="N59" s="1"/>
      <c r="O59" s="1"/>
      <c r="P59" s="1"/>
      <c r="Q59" s="1"/>
    </row>
    <row r="60" spans="1:17" ht="12.75">
      <c r="A60" s="1"/>
      <c r="B60" s="1"/>
      <c r="C60" s="1">
        <v>2</v>
      </c>
      <c r="D60" s="5">
        <v>2.84</v>
      </c>
      <c r="E60" s="5">
        <v>3.3</v>
      </c>
      <c r="F60" s="5">
        <v>3.47</v>
      </c>
      <c r="G60" s="9">
        <f t="shared" si="0"/>
        <v>3.203333333333333</v>
      </c>
      <c r="H60" s="1"/>
      <c r="I60" s="1"/>
      <c r="J60" s="1"/>
      <c r="K60" s="6"/>
      <c r="L60" s="6"/>
      <c r="M60" s="1"/>
      <c r="N60" s="1"/>
      <c r="O60" s="1"/>
      <c r="P60" s="1"/>
      <c r="Q60" s="1"/>
    </row>
    <row r="61" spans="1:17" ht="12.75">
      <c r="A61" s="1"/>
      <c r="B61" s="1"/>
      <c r="C61" s="1">
        <v>3</v>
      </c>
      <c r="D61" s="5">
        <v>6.22</v>
      </c>
      <c r="E61" s="5">
        <v>5.73</v>
      </c>
      <c r="F61" s="5">
        <v>5.51</v>
      </c>
      <c r="G61" s="9">
        <f t="shared" si="0"/>
        <v>5.82</v>
      </c>
      <c r="H61" s="1"/>
      <c r="I61" s="1"/>
      <c r="J61" s="1"/>
      <c r="K61" s="6"/>
      <c r="L61" s="6"/>
      <c r="M61" s="1"/>
      <c r="N61" s="1"/>
      <c r="O61" s="1"/>
      <c r="P61" s="1"/>
      <c r="Q61" s="1"/>
    </row>
    <row r="62" spans="1:17" ht="12.75">
      <c r="A62" s="1"/>
      <c r="B62" s="1" t="s">
        <v>10</v>
      </c>
      <c r="C62" s="1">
        <v>1</v>
      </c>
      <c r="D62" s="5">
        <v>4.23</v>
      </c>
      <c r="E62" s="5">
        <v>4.42</v>
      </c>
      <c r="F62" s="5">
        <v>4.12</v>
      </c>
      <c r="G62" s="9">
        <f t="shared" si="0"/>
        <v>4.256666666666667</v>
      </c>
      <c r="H62" s="1">
        <v>12.3</v>
      </c>
      <c r="I62" s="1">
        <v>12.3</v>
      </c>
      <c r="J62" s="1"/>
      <c r="K62" s="6">
        <f>AVERAGE(G62,G63,G64)</f>
        <v>3.7822222222222224</v>
      </c>
      <c r="L62" s="6">
        <f>STDEV(G62,G63,G64)/SQRT(3)</f>
        <v>0.24686428520270134</v>
      </c>
      <c r="M62" s="1"/>
      <c r="N62" s="1"/>
      <c r="O62" s="1"/>
      <c r="P62" s="1"/>
      <c r="Q62" s="1"/>
    </row>
    <row r="63" spans="1:17" ht="12.75">
      <c r="A63" s="1"/>
      <c r="B63" s="1"/>
      <c r="C63" s="1">
        <v>2</v>
      </c>
      <c r="D63" s="5">
        <v>3.39</v>
      </c>
      <c r="E63" s="5">
        <v>3.46</v>
      </c>
      <c r="F63" s="5">
        <v>3.43</v>
      </c>
      <c r="G63" s="9">
        <f t="shared" si="0"/>
        <v>3.4266666666666663</v>
      </c>
      <c r="H63" s="1"/>
      <c r="I63" s="1"/>
      <c r="J63" s="1"/>
      <c r="K63" s="6"/>
      <c r="L63" s="6"/>
      <c r="M63" s="1"/>
      <c r="N63" s="1"/>
      <c r="O63" s="1"/>
      <c r="P63" s="1"/>
      <c r="Q63" s="1"/>
    </row>
    <row r="64" spans="1:17" ht="12.75">
      <c r="A64" s="1"/>
      <c r="B64" s="1"/>
      <c r="C64" s="1">
        <v>3</v>
      </c>
      <c r="D64" s="5">
        <v>3.21</v>
      </c>
      <c r="E64" s="5">
        <v>3.86</v>
      </c>
      <c r="F64" s="5">
        <v>3.92</v>
      </c>
      <c r="G64" s="9">
        <f t="shared" si="0"/>
        <v>3.6633333333333336</v>
      </c>
      <c r="H64" s="1"/>
      <c r="I64" s="1"/>
      <c r="J64" s="1"/>
      <c r="K64" s="6"/>
      <c r="L64" s="6"/>
      <c r="M64" s="1"/>
      <c r="N64" s="1"/>
      <c r="O64" s="1"/>
      <c r="P64" s="1"/>
      <c r="Q64" s="1"/>
    </row>
    <row r="65" spans="1:17" ht="12.75">
      <c r="A65" s="1"/>
      <c r="B65" s="1" t="s">
        <v>11</v>
      </c>
      <c r="C65" s="1">
        <v>1</v>
      </c>
      <c r="D65" s="5">
        <v>3.5</v>
      </c>
      <c r="E65" s="5">
        <v>3.76</v>
      </c>
      <c r="F65" s="5">
        <v>3.94</v>
      </c>
      <c r="G65" s="9">
        <f t="shared" si="0"/>
        <v>3.733333333333333</v>
      </c>
      <c r="H65" s="1">
        <v>12.1</v>
      </c>
      <c r="I65" s="1">
        <v>12</v>
      </c>
      <c r="J65" s="1"/>
      <c r="K65" s="6">
        <f>AVERAGE(G65,G66,G67)</f>
        <v>4.194444444444444</v>
      </c>
      <c r="L65" s="6">
        <f>STDEV(G65,G66,G67)/SQRT(3)</f>
        <v>0.24158683227954242</v>
      </c>
      <c r="M65" s="1"/>
      <c r="N65" s="1"/>
      <c r="O65" s="1"/>
      <c r="P65" s="1"/>
      <c r="Q65" s="1"/>
    </row>
    <row r="66" spans="1:17" ht="12.75">
      <c r="A66" s="1"/>
      <c r="B66" s="1"/>
      <c r="C66" s="1">
        <v>2</v>
      </c>
      <c r="D66" s="5">
        <v>4.83</v>
      </c>
      <c r="E66" s="5">
        <v>4.53</v>
      </c>
      <c r="F66" s="5">
        <v>4.29</v>
      </c>
      <c r="G66" s="9">
        <f t="shared" si="0"/>
        <v>4.55</v>
      </c>
      <c r="H66" s="1"/>
      <c r="I66" s="1"/>
      <c r="J66" s="1"/>
      <c r="K66" s="6"/>
      <c r="L66" s="6"/>
      <c r="M66" s="1"/>
      <c r="N66" s="1"/>
      <c r="O66" s="1"/>
      <c r="P66" s="1"/>
      <c r="Q66" s="1"/>
    </row>
    <row r="67" spans="1:17" ht="12.75">
      <c r="A67" s="1"/>
      <c r="B67" s="1"/>
      <c r="C67" s="1">
        <v>3</v>
      </c>
      <c r="D67" s="5">
        <v>4.5</v>
      </c>
      <c r="E67" s="5">
        <v>4.24</v>
      </c>
      <c r="F67" s="5">
        <v>4.16</v>
      </c>
      <c r="G67" s="9">
        <f t="shared" si="0"/>
        <v>4.3</v>
      </c>
      <c r="H67" s="1"/>
      <c r="I67" s="1"/>
      <c r="J67" s="1"/>
      <c r="K67" s="6"/>
      <c r="L67" s="6"/>
      <c r="M67" s="1"/>
      <c r="N67" s="1"/>
      <c r="O67" s="1"/>
      <c r="P67" s="1"/>
      <c r="Q67" s="1"/>
    </row>
    <row r="68" spans="1:17" ht="12.75">
      <c r="A68" s="1"/>
      <c r="B68" s="1" t="s">
        <v>12</v>
      </c>
      <c r="C68" s="1">
        <v>1</v>
      </c>
      <c r="D68" s="5">
        <v>3.14</v>
      </c>
      <c r="E68" s="5">
        <v>3.22</v>
      </c>
      <c r="F68" s="5">
        <v>3.4</v>
      </c>
      <c r="G68" s="9">
        <f t="shared" si="0"/>
        <v>3.2533333333333334</v>
      </c>
      <c r="H68" s="1">
        <v>12.1</v>
      </c>
      <c r="I68" s="1">
        <v>12.1</v>
      </c>
      <c r="J68" s="1"/>
      <c r="K68" s="6">
        <f>AVERAGE(G68,G69,G70)</f>
        <v>3.4811111111111113</v>
      </c>
      <c r="L68" s="6">
        <f>STDEV(G68,G69,G70)/SQRT(3)</f>
        <v>0.2514722084146433</v>
      </c>
      <c r="M68" s="1"/>
      <c r="N68" s="1"/>
      <c r="O68" s="1"/>
      <c r="P68" s="1"/>
      <c r="Q68" s="1"/>
    </row>
    <row r="69" spans="1:17" ht="12.75">
      <c r="A69" s="1"/>
      <c r="B69" s="1"/>
      <c r="C69" s="1">
        <v>2</v>
      </c>
      <c r="D69" s="5">
        <v>3.72</v>
      </c>
      <c r="E69" s="5">
        <v>4.17</v>
      </c>
      <c r="F69" s="5">
        <v>4.06</v>
      </c>
      <c r="G69" s="9">
        <f t="shared" si="0"/>
        <v>3.983333333333333</v>
      </c>
      <c r="H69" s="1"/>
      <c r="I69" s="1"/>
      <c r="J69" s="1"/>
      <c r="K69" s="6"/>
      <c r="L69" s="1"/>
      <c r="M69" s="1"/>
      <c r="N69" s="1"/>
      <c r="O69" s="1"/>
      <c r="P69" s="1"/>
      <c r="Q69" s="1"/>
    </row>
    <row r="70" spans="1:17" ht="12.75">
      <c r="A70" s="1"/>
      <c r="B70" s="1"/>
      <c r="C70" s="1">
        <v>3</v>
      </c>
      <c r="D70" s="5">
        <v>2.93</v>
      </c>
      <c r="E70" s="5">
        <v>3.14</v>
      </c>
      <c r="F70" s="5">
        <v>3.55</v>
      </c>
      <c r="G70" s="9">
        <f t="shared" si="0"/>
        <v>3.206666666666667</v>
      </c>
      <c r="H70" s="1"/>
      <c r="I70" s="1"/>
      <c r="J70" s="1"/>
      <c r="K70" s="6"/>
      <c r="L70" s="1"/>
      <c r="M70" s="1"/>
      <c r="N70" s="1"/>
      <c r="O70" s="1"/>
      <c r="P70" s="1"/>
      <c r="Q7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B1">
      <selection activeCell="K68" activeCellId="19" sqref="K7 K10 K13 K16 K20 K23 K26 K29 K33 K36 K39 K42 K46 K49 K52 K55 K59 K62 K65 K68"/>
    </sheetView>
  </sheetViews>
  <sheetFormatPr defaultColWidth="9.140625" defaultRowHeight="12.75"/>
  <sheetData>
    <row r="1" spans="1:13" ht="12.75">
      <c r="A1" s="2" t="s">
        <v>26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27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J5" s="1"/>
      <c r="K5" s="3" t="s">
        <v>15</v>
      </c>
      <c r="L5" s="3" t="s">
        <v>37</v>
      </c>
      <c r="M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O6" s="3" t="s">
        <v>28</v>
      </c>
      <c r="P6" s="3" t="s">
        <v>29</v>
      </c>
    </row>
    <row r="7" spans="1:16" ht="12.75">
      <c r="A7" s="1">
        <v>1</v>
      </c>
      <c r="B7" s="1" t="s">
        <v>9</v>
      </c>
      <c r="C7" s="1">
        <v>1</v>
      </c>
      <c r="D7" s="5">
        <v>5.04</v>
      </c>
      <c r="E7" s="5">
        <v>5.12</v>
      </c>
      <c r="F7" s="5">
        <v>4.94</v>
      </c>
      <c r="G7" s="9">
        <f>(D7+E7+F7)/3</f>
        <v>5.033333333333334</v>
      </c>
      <c r="H7" s="1">
        <v>13.9</v>
      </c>
      <c r="I7" s="1">
        <v>12.7</v>
      </c>
      <c r="J7" s="1"/>
      <c r="K7" s="6">
        <f>AVERAGE(G7,G8,G9)</f>
        <v>5.275555555555556</v>
      </c>
      <c r="L7" s="6">
        <f>STDEV(G7,G8,G9)/SQRT(3)</f>
        <v>0.229018302142096</v>
      </c>
      <c r="M7" s="1"/>
      <c r="N7" s="1" t="s">
        <v>9</v>
      </c>
      <c r="O7" s="12">
        <f>AVERAGE(K7,K20,K33,K46,K59)</f>
        <v>4.453333333333334</v>
      </c>
      <c r="P7" s="12">
        <f>STDEV(G7:G9,G20:G22,G33:G35,G46:G48,G59:G61)/SQRT(15)</f>
        <v>0.20987827159782085</v>
      </c>
    </row>
    <row r="8" spans="1:16" ht="12.75">
      <c r="A8" s="1"/>
      <c r="B8" s="1"/>
      <c r="C8" s="1">
        <v>2</v>
      </c>
      <c r="D8" s="5">
        <v>5.81</v>
      </c>
      <c r="E8" s="5">
        <v>5.76</v>
      </c>
      <c r="F8" s="5">
        <v>5.63</v>
      </c>
      <c r="G8" s="9">
        <f aca="true" t="shared" si="0" ref="G8:G70">(D8+E8+F8)/3</f>
        <v>5.733333333333333</v>
      </c>
      <c r="H8" s="1"/>
      <c r="I8" s="1"/>
      <c r="J8" s="1"/>
      <c r="K8" s="6"/>
      <c r="L8" s="6"/>
      <c r="M8" s="1"/>
      <c r="N8" s="1" t="s">
        <v>10</v>
      </c>
      <c r="O8" s="12">
        <f>AVERAGE(K10,K23,K36,K49,K62)</f>
        <v>4.323333333333333</v>
      </c>
      <c r="P8" s="12">
        <f>STDEV(G8:G10,G21:G23,G34:G36,G47:G49,G60:G62)/SQRT(15)</f>
        <v>0.21123959331723896</v>
      </c>
    </row>
    <row r="9" spans="1:16" ht="12.75">
      <c r="A9" s="1"/>
      <c r="B9" s="1"/>
      <c r="C9" s="1">
        <v>3</v>
      </c>
      <c r="D9" s="5">
        <v>5.21</v>
      </c>
      <c r="E9" s="5">
        <v>5.03</v>
      </c>
      <c r="F9" s="5">
        <v>4.94</v>
      </c>
      <c r="G9" s="9">
        <f t="shared" si="0"/>
        <v>5.06</v>
      </c>
      <c r="H9" s="5"/>
      <c r="I9" s="1"/>
      <c r="J9" s="1"/>
      <c r="K9" s="6"/>
      <c r="L9" s="6"/>
      <c r="M9" s="1"/>
      <c r="N9" s="1" t="s">
        <v>11</v>
      </c>
      <c r="O9" s="12">
        <f>AVERAGE(K13,K26,K39,K52,K65)</f>
        <v>5.034888888888889</v>
      </c>
      <c r="P9" s="12">
        <f>STDEV(G9:G11,G22:G24,G35:G37,G48:G50,G61:G63)/SQRT(15)</f>
        <v>0.2178767672660072</v>
      </c>
    </row>
    <row r="10" spans="1:16" ht="12.75">
      <c r="A10" s="1"/>
      <c r="B10" s="1" t="s">
        <v>10</v>
      </c>
      <c r="C10" s="1">
        <v>1</v>
      </c>
      <c r="D10" s="5">
        <v>3.83</v>
      </c>
      <c r="E10" s="5">
        <v>3.89</v>
      </c>
      <c r="F10" s="5">
        <v>4.1</v>
      </c>
      <c r="G10" s="9">
        <f t="shared" si="0"/>
        <v>3.94</v>
      </c>
      <c r="H10" s="1">
        <v>13.4</v>
      </c>
      <c r="I10" s="1">
        <v>12.8</v>
      </c>
      <c r="J10" s="1"/>
      <c r="K10" s="6">
        <f>AVERAGE(G10,G11,G12)</f>
        <v>4.1866666666666665</v>
      </c>
      <c r="L10" s="6">
        <f>STDEV(G10,G11,G12)/SQRT(3)</f>
        <v>0.7169792599924075</v>
      </c>
      <c r="M10" s="1"/>
      <c r="N10" s="1" t="s">
        <v>12</v>
      </c>
      <c r="O10" s="12">
        <f>AVERAGE(K16,K29,K42,K55,K68)</f>
        <v>5.152444444444445</v>
      </c>
      <c r="P10" s="12">
        <f>STDEV(G10:G12,G23:G25,G36:G38,G49:G51,G62:G64)/SQRT(15)</f>
        <v>0.21140897950124377</v>
      </c>
    </row>
    <row r="11" spans="1:16" ht="12.75">
      <c r="A11" s="1"/>
      <c r="B11" s="1"/>
      <c r="C11" s="1">
        <v>2</v>
      </c>
      <c r="D11" s="5">
        <v>5.37</v>
      </c>
      <c r="E11" s="5">
        <v>5.49</v>
      </c>
      <c r="F11" s="5">
        <v>5.74</v>
      </c>
      <c r="G11" s="9">
        <f t="shared" si="0"/>
        <v>5.533333333333334</v>
      </c>
      <c r="H11" s="1"/>
      <c r="I11" s="1"/>
      <c r="J11" s="1"/>
      <c r="K11" s="6"/>
      <c r="L11" s="6"/>
      <c r="M11" s="1"/>
      <c r="N11" s="1"/>
      <c r="O11" s="12"/>
      <c r="P11" s="12"/>
    </row>
    <row r="12" spans="1:16" ht="12.75">
      <c r="A12" s="1"/>
      <c r="B12" s="1"/>
      <c r="C12" s="1">
        <v>3</v>
      </c>
      <c r="D12" s="5">
        <v>3.23</v>
      </c>
      <c r="E12" s="5">
        <v>3.12</v>
      </c>
      <c r="F12" s="5">
        <v>2.91</v>
      </c>
      <c r="G12" s="9">
        <f t="shared" si="0"/>
        <v>3.0866666666666664</v>
      </c>
      <c r="H12" s="1"/>
      <c r="I12" s="1"/>
      <c r="J12" s="1"/>
      <c r="K12" s="6"/>
      <c r="L12" s="6"/>
      <c r="M12" s="1"/>
      <c r="N12" s="1">
        <v>1</v>
      </c>
      <c r="O12" s="12">
        <f>AVERAGE(G7:G18)</f>
        <v>5.192777777777778</v>
      </c>
      <c r="P12" s="12">
        <f>STDEV(G7:G18)/SQRT(15)</f>
        <v>0.3235455584536152</v>
      </c>
    </row>
    <row r="13" spans="1:16" ht="12.75">
      <c r="A13" s="1"/>
      <c r="B13" s="1" t="s">
        <v>11</v>
      </c>
      <c r="C13" s="1">
        <v>1</v>
      </c>
      <c r="D13" s="5">
        <v>3.74</v>
      </c>
      <c r="E13" s="5">
        <v>3.8</v>
      </c>
      <c r="F13" s="5">
        <v>3.74</v>
      </c>
      <c r="G13" s="9">
        <f t="shared" si="0"/>
        <v>3.7600000000000002</v>
      </c>
      <c r="H13" s="1">
        <v>13.9</v>
      </c>
      <c r="I13" s="1">
        <v>12.9</v>
      </c>
      <c r="J13" s="1"/>
      <c r="K13" s="6">
        <f>AVERAGE(G13,G14,G15)</f>
        <v>4.845555555555555</v>
      </c>
      <c r="L13" s="6">
        <f>STDEV(G13,G14,G15)/SQRT(3)</f>
        <v>0.5433106107495846</v>
      </c>
      <c r="M13" s="1"/>
      <c r="N13" s="1">
        <v>2</v>
      </c>
      <c r="O13" s="12">
        <f>AVERAGE(G20:G31)</f>
        <v>5.3475</v>
      </c>
      <c r="P13" s="12">
        <f>STDEV(G8:G19)/SQRT(15)</f>
        <v>0.3390649054399615</v>
      </c>
    </row>
    <row r="14" spans="1:16" ht="12.75">
      <c r="A14" s="1"/>
      <c r="B14" s="1"/>
      <c r="C14" s="1">
        <v>2</v>
      </c>
      <c r="D14" s="5">
        <v>6.05</v>
      </c>
      <c r="E14" s="5">
        <v>5.27</v>
      </c>
      <c r="F14" s="5">
        <v>4.97</v>
      </c>
      <c r="G14" s="9">
        <f t="shared" si="0"/>
        <v>5.43</v>
      </c>
      <c r="H14" s="1"/>
      <c r="I14" s="1"/>
      <c r="J14" s="1"/>
      <c r="K14" s="6"/>
      <c r="L14" s="6"/>
      <c r="M14" s="1"/>
      <c r="N14" s="1">
        <v>3</v>
      </c>
      <c r="O14" s="12">
        <f>AVERAGE(G33:G44)</f>
        <v>4.225555555555554</v>
      </c>
      <c r="P14" s="12">
        <f>STDEV(G9:G20)/SQRT(15)</f>
        <v>0.33689485216331383</v>
      </c>
    </row>
    <row r="15" spans="1:16" ht="12.75">
      <c r="A15" s="1"/>
      <c r="B15" s="1"/>
      <c r="C15" s="1">
        <v>3</v>
      </c>
      <c r="D15" s="5">
        <v>5.5</v>
      </c>
      <c r="E15" s="5">
        <v>5.31</v>
      </c>
      <c r="F15" s="5">
        <v>5.23</v>
      </c>
      <c r="G15" s="9">
        <f t="shared" si="0"/>
        <v>5.346666666666667</v>
      </c>
      <c r="H15" s="1"/>
      <c r="I15" s="1"/>
      <c r="J15" s="1"/>
      <c r="K15" s="6"/>
      <c r="L15" s="6"/>
      <c r="M15" s="1"/>
      <c r="N15" s="1">
        <v>4</v>
      </c>
      <c r="O15" s="12">
        <f>AVERAGE(G46:G57)</f>
        <v>4.79625</v>
      </c>
      <c r="P15" s="12">
        <f>STDEV(G10:G21)/SQRT(15)</f>
        <v>0.33707721742213664</v>
      </c>
    </row>
    <row r="16" spans="1:16" ht="12.75">
      <c r="A16" s="1"/>
      <c r="B16" s="1" t="s">
        <v>12</v>
      </c>
      <c r="C16" s="1">
        <v>1</v>
      </c>
      <c r="D16" s="5">
        <v>4.85</v>
      </c>
      <c r="E16" s="5">
        <v>4.88</v>
      </c>
      <c r="F16" s="5">
        <v>4.86</v>
      </c>
      <c r="G16" s="9">
        <f t="shared" si="0"/>
        <v>4.863333333333333</v>
      </c>
      <c r="H16" s="1">
        <v>13.8</v>
      </c>
      <c r="I16" s="1">
        <v>12.9</v>
      </c>
      <c r="J16" s="1"/>
      <c r="K16" s="6">
        <f>AVERAGE(G16,G17,G18)</f>
        <v>6.463333333333334</v>
      </c>
      <c r="L16" s="6">
        <f>STDEV(G16,G17,G18)/SQRT(3)</f>
        <v>0.8000370361797371</v>
      </c>
      <c r="M16" s="1"/>
      <c r="N16" s="1">
        <v>5</v>
      </c>
      <c r="O16" s="12">
        <f>AVERAGE(G59:G70)</f>
        <v>4.142916666666667</v>
      </c>
      <c r="P16" s="12">
        <f>STDEV(G11:G22)/SQRT(15)</f>
        <v>0.32171219126221223</v>
      </c>
    </row>
    <row r="17" spans="1:16" ht="12.75">
      <c r="A17" s="1"/>
      <c r="B17" s="1"/>
      <c r="C17" s="1">
        <v>2</v>
      </c>
      <c r="D17" s="5">
        <v>7.07</v>
      </c>
      <c r="E17" s="5">
        <v>7.28</v>
      </c>
      <c r="F17" s="5">
        <v>7.48</v>
      </c>
      <c r="G17" s="9">
        <f t="shared" si="0"/>
        <v>7.276666666666667</v>
      </c>
      <c r="H17" s="1"/>
      <c r="I17" s="1"/>
      <c r="J17" s="1"/>
      <c r="K17" s="6"/>
      <c r="L17" s="6"/>
      <c r="M17" s="1"/>
      <c r="O17" s="12"/>
      <c r="P17" s="12"/>
    </row>
    <row r="18" spans="1:16" ht="12.75">
      <c r="A18" s="1"/>
      <c r="B18" s="1"/>
      <c r="C18" s="1">
        <v>3</v>
      </c>
      <c r="D18" s="5">
        <v>6.91</v>
      </c>
      <c r="E18" s="5">
        <v>7.34</v>
      </c>
      <c r="F18" s="5">
        <v>7.5</v>
      </c>
      <c r="G18" s="9">
        <f t="shared" si="0"/>
        <v>7.25</v>
      </c>
      <c r="H18" s="1"/>
      <c r="I18" s="1"/>
      <c r="J18" s="1"/>
      <c r="K18" s="6"/>
      <c r="L18" s="6"/>
      <c r="M18" s="1"/>
      <c r="O18" s="6"/>
      <c r="P18" s="1"/>
    </row>
    <row r="19" spans="1:16" ht="12.75">
      <c r="A19" s="1"/>
      <c r="B19" s="1"/>
      <c r="C19" s="1"/>
      <c r="D19" s="5"/>
      <c r="E19" s="5"/>
      <c r="F19" s="5"/>
      <c r="G19" s="9"/>
      <c r="H19" s="1"/>
      <c r="I19" s="1"/>
      <c r="J19" s="1"/>
      <c r="K19" s="6"/>
      <c r="L19" s="6"/>
      <c r="M19" s="1"/>
      <c r="O19" s="6"/>
      <c r="P19" s="1"/>
    </row>
    <row r="20" spans="1:13" ht="12.75">
      <c r="A20" s="1">
        <v>2</v>
      </c>
      <c r="B20" s="1" t="s">
        <v>9</v>
      </c>
      <c r="C20" s="1">
        <v>1</v>
      </c>
      <c r="D20" s="5">
        <v>4.87</v>
      </c>
      <c r="E20" s="5">
        <v>4.75</v>
      </c>
      <c r="F20" s="5">
        <v>4.93</v>
      </c>
      <c r="G20" s="9">
        <f t="shared" si="0"/>
        <v>4.8500000000000005</v>
      </c>
      <c r="H20" s="1">
        <v>13.4</v>
      </c>
      <c r="I20" s="1">
        <v>12.4</v>
      </c>
      <c r="J20" s="1"/>
      <c r="K20" s="6">
        <f>AVERAGE(G20,G21,G22)</f>
        <v>5.0566666666666675</v>
      </c>
      <c r="L20" s="6">
        <f>STDEV(G20,G21,G22)/SQRT(3)</f>
        <v>0.14930704133627484</v>
      </c>
      <c r="M20" s="1"/>
    </row>
    <row r="21" spans="1:13" ht="12.75">
      <c r="A21" s="1"/>
      <c r="B21" s="1"/>
      <c r="C21" s="1">
        <v>2</v>
      </c>
      <c r="D21" s="5">
        <v>4.62</v>
      </c>
      <c r="E21" s="5">
        <v>4.95</v>
      </c>
      <c r="F21" s="5">
        <v>5.35</v>
      </c>
      <c r="G21" s="9">
        <f t="shared" si="0"/>
        <v>4.973333333333334</v>
      </c>
      <c r="H21" s="1"/>
      <c r="I21" s="1"/>
      <c r="J21" s="1"/>
      <c r="K21" s="6"/>
      <c r="L21" s="6"/>
      <c r="M21" s="1"/>
    </row>
    <row r="22" spans="1:13" ht="12.75">
      <c r="A22" s="1"/>
      <c r="B22" s="1"/>
      <c r="C22" s="1">
        <v>3</v>
      </c>
      <c r="D22" s="5">
        <v>5.35</v>
      </c>
      <c r="E22" s="5">
        <v>5.21</v>
      </c>
      <c r="F22" s="5">
        <v>5.48</v>
      </c>
      <c r="G22" s="9">
        <f t="shared" si="0"/>
        <v>5.346666666666667</v>
      </c>
      <c r="H22" s="1"/>
      <c r="I22" s="1"/>
      <c r="J22" s="1"/>
      <c r="K22" s="6"/>
      <c r="L22" s="6"/>
      <c r="M22" s="1"/>
    </row>
    <row r="23" spans="1:13" ht="12.75">
      <c r="A23" s="1"/>
      <c r="B23" s="1" t="s">
        <v>10</v>
      </c>
      <c r="C23" s="1">
        <v>1</v>
      </c>
      <c r="D23" s="5">
        <v>5.47</v>
      </c>
      <c r="E23" s="5">
        <v>5.65</v>
      </c>
      <c r="F23" s="5">
        <v>5.8</v>
      </c>
      <c r="G23" s="9">
        <f t="shared" si="0"/>
        <v>5.640000000000001</v>
      </c>
      <c r="H23" s="1">
        <v>13.8</v>
      </c>
      <c r="I23" s="1">
        <v>12.8</v>
      </c>
      <c r="J23" s="1"/>
      <c r="K23" s="6">
        <f>AVERAGE(G23,G24,G25)</f>
        <v>4.952222222222223</v>
      </c>
      <c r="L23" s="6">
        <f>STDEV(G23,G24,G25)/SQRT(3)</f>
        <v>0.35683969496292284</v>
      </c>
      <c r="M23" s="1"/>
    </row>
    <row r="24" spans="1:13" ht="12.75">
      <c r="A24" s="1"/>
      <c r="B24" s="1"/>
      <c r="C24" s="1">
        <v>2</v>
      </c>
      <c r="D24" s="5">
        <v>4.33</v>
      </c>
      <c r="E24" s="5">
        <v>4.92</v>
      </c>
      <c r="F24" s="5">
        <v>5.07</v>
      </c>
      <c r="G24" s="9">
        <f t="shared" si="0"/>
        <v>4.773333333333333</v>
      </c>
      <c r="H24" s="1"/>
      <c r="I24" s="1"/>
      <c r="J24" s="1"/>
      <c r="K24" s="6"/>
      <c r="L24" s="6"/>
      <c r="M24" s="1"/>
    </row>
    <row r="25" spans="1:13" ht="12.75">
      <c r="A25" s="1"/>
      <c r="B25" s="1"/>
      <c r="C25" s="1">
        <v>3</v>
      </c>
      <c r="D25" s="5">
        <v>4.26</v>
      </c>
      <c r="E25" s="5">
        <v>4.61</v>
      </c>
      <c r="F25" s="5">
        <v>4.46</v>
      </c>
      <c r="G25" s="9">
        <f t="shared" si="0"/>
        <v>4.443333333333334</v>
      </c>
      <c r="H25" s="1"/>
      <c r="I25" s="1"/>
      <c r="J25" s="1"/>
      <c r="K25" s="6"/>
      <c r="L25" s="6"/>
      <c r="M25" s="1"/>
    </row>
    <row r="26" spans="1:13" ht="12.75">
      <c r="A26" s="1"/>
      <c r="B26" s="1" t="s">
        <v>11</v>
      </c>
      <c r="C26" s="1">
        <v>1</v>
      </c>
      <c r="D26" s="5">
        <v>5.06</v>
      </c>
      <c r="E26" s="5">
        <v>5.48</v>
      </c>
      <c r="F26" s="5">
        <v>5.63</v>
      </c>
      <c r="G26" s="9">
        <f t="shared" si="0"/>
        <v>5.39</v>
      </c>
      <c r="H26" s="1">
        <v>13.8</v>
      </c>
      <c r="I26" s="1">
        <v>12.9</v>
      </c>
      <c r="J26" s="1"/>
      <c r="K26" s="6">
        <f>AVERAGE(G26,G27,G28)</f>
        <v>5.25</v>
      </c>
      <c r="L26" s="6">
        <f>STDEV(G26,G27,G28)/SQRT(3)</f>
        <v>1.4066284881601476</v>
      </c>
      <c r="M26" s="1"/>
    </row>
    <row r="27" spans="1:13" ht="12.75">
      <c r="A27" s="1"/>
      <c r="B27" s="1"/>
      <c r="C27" s="1">
        <v>2</v>
      </c>
      <c r="D27" s="5">
        <v>7.38</v>
      </c>
      <c r="E27" s="5">
        <v>7.76</v>
      </c>
      <c r="F27" s="5">
        <v>7.7</v>
      </c>
      <c r="G27" s="9">
        <f t="shared" si="0"/>
        <v>7.613333333333333</v>
      </c>
      <c r="H27" s="1"/>
      <c r="I27" s="1"/>
      <c r="J27" s="1"/>
      <c r="K27" s="6"/>
      <c r="L27" s="6"/>
      <c r="M27" s="1"/>
    </row>
    <row r="28" spans="1:13" ht="12.75">
      <c r="A28" s="1"/>
      <c r="B28" s="1"/>
      <c r="C28" s="1">
        <v>3</v>
      </c>
      <c r="D28" s="5">
        <v>2.8</v>
      </c>
      <c r="E28" s="5">
        <v>2.75</v>
      </c>
      <c r="F28" s="5">
        <v>2.69</v>
      </c>
      <c r="G28" s="9">
        <f t="shared" si="0"/>
        <v>2.7466666666666666</v>
      </c>
      <c r="H28" s="1"/>
      <c r="I28" s="1"/>
      <c r="J28" s="1"/>
      <c r="K28" s="6"/>
      <c r="L28" s="6"/>
      <c r="M28" s="1"/>
    </row>
    <row r="29" spans="1:13" ht="12.75">
      <c r="A29" s="1"/>
      <c r="B29" s="1" t="s">
        <v>12</v>
      </c>
      <c r="C29" s="1">
        <v>1</v>
      </c>
      <c r="D29" s="5">
        <v>3.65</v>
      </c>
      <c r="E29" s="5">
        <v>5.5</v>
      </c>
      <c r="F29" s="5">
        <v>5.61</v>
      </c>
      <c r="G29" s="9">
        <f t="shared" si="0"/>
        <v>4.920000000000001</v>
      </c>
      <c r="H29" s="1">
        <v>14.5</v>
      </c>
      <c r="I29" s="1">
        <v>13</v>
      </c>
      <c r="J29" s="1"/>
      <c r="K29" s="6">
        <f>AVERAGE(G29,G30,G31)</f>
        <v>6.131111111111111</v>
      </c>
      <c r="L29" s="6">
        <f>STDEV(G29,G30,G31)/SQRT(3)</f>
        <v>0.6427727359832979</v>
      </c>
      <c r="M29" s="1"/>
    </row>
    <row r="30" spans="1:13" ht="12.75">
      <c r="A30" s="1"/>
      <c r="B30" s="1"/>
      <c r="C30" s="1">
        <v>2</v>
      </c>
      <c r="D30" s="5">
        <v>6.45</v>
      </c>
      <c r="E30" s="5">
        <v>5.86</v>
      </c>
      <c r="F30" s="5">
        <v>6.78</v>
      </c>
      <c r="G30" s="9">
        <f t="shared" si="0"/>
        <v>6.363333333333333</v>
      </c>
      <c r="H30" s="1"/>
      <c r="I30" s="1"/>
      <c r="J30" s="1"/>
      <c r="K30" s="6"/>
      <c r="L30" s="6"/>
      <c r="M30" s="1"/>
    </row>
    <row r="31" spans="1:13" ht="12.75">
      <c r="A31" s="1"/>
      <c r="B31" s="1"/>
      <c r="C31" s="1">
        <v>3</v>
      </c>
      <c r="D31" s="5">
        <v>7.29</v>
      </c>
      <c r="E31" s="5">
        <v>7.3</v>
      </c>
      <c r="F31" s="5">
        <v>6.74</v>
      </c>
      <c r="G31" s="9">
        <f t="shared" si="0"/>
        <v>7.109999999999999</v>
      </c>
      <c r="H31" s="1"/>
      <c r="I31" s="1"/>
      <c r="J31" s="1"/>
      <c r="K31" s="6"/>
      <c r="L31" s="6"/>
      <c r="M31" s="1"/>
    </row>
    <row r="32" spans="1:13" ht="12.75">
      <c r="A32" s="1"/>
      <c r="B32" s="1"/>
      <c r="C32" s="1"/>
      <c r="D32" s="5"/>
      <c r="E32" s="5"/>
      <c r="F32" s="5"/>
      <c r="G32" s="9"/>
      <c r="H32" s="1"/>
      <c r="I32" s="1"/>
      <c r="J32" s="1"/>
      <c r="K32" s="6"/>
      <c r="L32" s="6"/>
      <c r="M32" s="1"/>
    </row>
    <row r="33" spans="1:13" ht="12.75">
      <c r="A33" s="1">
        <v>3</v>
      </c>
      <c r="B33" s="1" t="s">
        <v>9</v>
      </c>
      <c r="C33" s="1">
        <v>1</v>
      </c>
      <c r="D33" s="5">
        <v>4.71</v>
      </c>
      <c r="E33" s="5">
        <v>4.6</v>
      </c>
      <c r="F33" s="5">
        <v>4.6</v>
      </c>
      <c r="G33" s="9">
        <f t="shared" si="0"/>
        <v>4.636666666666666</v>
      </c>
      <c r="H33" s="1">
        <v>13.8</v>
      </c>
      <c r="I33" s="1">
        <v>13</v>
      </c>
      <c r="J33" s="1"/>
      <c r="K33" s="6">
        <f>AVERAGE(G33,G34,G35)</f>
        <v>4.217777777777777</v>
      </c>
      <c r="L33" s="6">
        <f>STDEV(G33,G34,G35)/SQRT(3)</f>
        <v>0.44073311540244364</v>
      </c>
      <c r="M33" s="1"/>
    </row>
    <row r="34" spans="1:13" ht="12.75">
      <c r="A34" s="1"/>
      <c r="B34" s="1"/>
      <c r="C34" s="1">
        <v>2</v>
      </c>
      <c r="D34" s="5">
        <v>4.74</v>
      </c>
      <c r="E34" s="5">
        <v>4.75</v>
      </c>
      <c r="F34" s="5">
        <v>4.55</v>
      </c>
      <c r="G34" s="9">
        <f t="shared" si="0"/>
        <v>4.68</v>
      </c>
      <c r="H34" s="1"/>
      <c r="I34" s="1"/>
      <c r="J34" s="1"/>
      <c r="K34" s="6"/>
      <c r="L34" s="6"/>
      <c r="M34" s="1"/>
    </row>
    <row r="35" spans="1:13" ht="12.75">
      <c r="A35" s="1"/>
      <c r="B35" s="1"/>
      <c r="C35" s="1">
        <v>3</v>
      </c>
      <c r="D35" s="5">
        <v>3.69</v>
      </c>
      <c r="E35" s="5">
        <v>3.35</v>
      </c>
      <c r="F35" s="5">
        <v>2.97</v>
      </c>
      <c r="G35" s="9">
        <f t="shared" si="0"/>
        <v>3.3366666666666664</v>
      </c>
      <c r="H35" s="1"/>
      <c r="I35" s="1"/>
      <c r="J35" s="1"/>
      <c r="K35" s="6"/>
      <c r="L35" s="6"/>
      <c r="M35" s="1"/>
    </row>
    <row r="36" spans="1:13" ht="12.75">
      <c r="A36" s="1"/>
      <c r="B36" s="1" t="s">
        <v>10</v>
      </c>
      <c r="C36" s="1">
        <v>1</v>
      </c>
      <c r="D36" s="5">
        <v>3.53</v>
      </c>
      <c r="E36" s="5">
        <v>4.31</v>
      </c>
      <c r="F36" s="5">
        <v>4.61</v>
      </c>
      <c r="G36" s="9">
        <f t="shared" si="0"/>
        <v>4.1499999999999995</v>
      </c>
      <c r="H36" s="1">
        <v>13.8</v>
      </c>
      <c r="I36" s="1">
        <v>12.9</v>
      </c>
      <c r="J36" s="1"/>
      <c r="K36" s="6">
        <f>AVERAGE(G36,G37,G38)</f>
        <v>3.7355555555555555</v>
      </c>
      <c r="L36" s="6">
        <f>STDEV(G36,G37,G38)/SQRT(3)</f>
        <v>0.20733166606451384</v>
      </c>
      <c r="M36" s="1"/>
    </row>
    <row r="37" spans="1:13" ht="12.75">
      <c r="A37" s="1"/>
      <c r="B37" s="1"/>
      <c r="C37" s="1">
        <v>2</v>
      </c>
      <c r="D37" s="5">
        <v>3.37</v>
      </c>
      <c r="E37" s="5">
        <v>3.66</v>
      </c>
      <c r="F37" s="5">
        <v>3.59</v>
      </c>
      <c r="G37" s="9">
        <f t="shared" si="0"/>
        <v>3.5400000000000005</v>
      </c>
      <c r="H37" s="1"/>
      <c r="I37" s="1"/>
      <c r="J37" s="1"/>
      <c r="K37" s="6"/>
      <c r="L37" s="6"/>
      <c r="M37" s="1"/>
    </row>
    <row r="38" spans="1:13" ht="12.75">
      <c r="A38" s="1"/>
      <c r="B38" s="1"/>
      <c r="C38" s="1">
        <v>3</v>
      </c>
      <c r="D38" s="5">
        <v>3.29</v>
      </c>
      <c r="E38" s="5">
        <v>3.59</v>
      </c>
      <c r="F38" s="5">
        <v>3.67</v>
      </c>
      <c r="G38" s="9">
        <f t="shared" si="0"/>
        <v>3.516666666666667</v>
      </c>
      <c r="H38" s="1"/>
      <c r="I38" s="1"/>
      <c r="J38" s="1"/>
      <c r="K38" s="6"/>
      <c r="L38" s="6"/>
      <c r="M38" s="1"/>
    </row>
    <row r="39" spans="1:13" ht="12.75">
      <c r="A39" s="1"/>
      <c r="B39" s="1" t="s">
        <v>11</v>
      </c>
      <c r="C39" s="1">
        <v>1</v>
      </c>
      <c r="D39" s="5">
        <v>4.51</v>
      </c>
      <c r="E39" s="5">
        <v>4.46</v>
      </c>
      <c r="F39" s="5">
        <v>4.33</v>
      </c>
      <c r="G39" s="9">
        <f t="shared" si="0"/>
        <v>4.433333333333333</v>
      </c>
      <c r="H39" s="1">
        <v>14</v>
      </c>
      <c r="I39" s="1">
        <v>13.2</v>
      </c>
      <c r="J39" s="1"/>
      <c r="K39" s="6">
        <f>AVERAGE(G39,G40,G41)</f>
        <v>4.3244444444444445</v>
      </c>
      <c r="L39" s="6">
        <f>STDEV(G39,G40,G41)/SQRT(3)</f>
        <v>0.7122248223214804</v>
      </c>
      <c r="M39" s="1"/>
    </row>
    <row r="40" spans="1:13" ht="12.75">
      <c r="A40" s="1"/>
      <c r="B40" s="1"/>
      <c r="C40" s="1">
        <v>2</v>
      </c>
      <c r="D40" s="5">
        <v>2.85</v>
      </c>
      <c r="E40" s="5">
        <v>3.28</v>
      </c>
      <c r="F40" s="5">
        <v>2.99</v>
      </c>
      <c r="G40" s="9">
        <f t="shared" si="0"/>
        <v>3.0400000000000005</v>
      </c>
      <c r="H40" s="1"/>
      <c r="I40" s="1"/>
      <c r="J40" s="1"/>
      <c r="K40" s="6"/>
      <c r="L40" s="6"/>
      <c r="M40" s="1"/>
    </row>
    <row r="41" spans="1:13" ht="12.75">
      <c r="A41" s="1"/>
      <c r="B41" s="1"/>
      <c r="C41" s="1">
        <v>3</v>
      </c>
      <c r="D41" s="5">
        <v>5.27</v>
      </c>
      <c r="E41" s="5">
        <v>5.44</v>
      </c>
      <c r="F41" s="5">
        <v>5.79</v>
      </c>
      <c r="G41" s="9">
        <f t="shared" si="0"/>
        <v>5.5</v>
      </c>
      <c r="H41" s="1"/>
      <c r="I41" s="1"/>
      <c r="J41" s="1"/>
      <c r="K41" s="6"/>
      <c r="L41" s="6"/>
      <c r="M41" s="1"/>
    </row>
    <row r="42" spans="1:13" ht="12.75">
      <c r="A42" s="1"/>
      <c r="B42" s="1" t="s">
        <v>12</v>
      </c>
      <c r="C42" s="1">
        <v>1</v>
      </c>
      <c r="D42" s="5">
        <v>3.55</v>
      </c>
      <c r="E42" s="5">
        <v>3.99</v>
      </c>
      <c r="F42" s="5">
        <v>3.95</v>
      </c>
      <c r="G42" s="9">
        <f t="shared" si="0"/>
        <v>3.83</v>
      </c>
      <c r="H42" s="1">
        <v>14.2</v>
      </c>
      <c r="I42" s="1">
        <v>12.9</v>
      </c>
      <c r="J42" s="1"/>
      <c r="K42" s="6">
        <f>AVERAGE(G42,G43,G44)</f>
        <v>4.624444444444444</v>
      </c>
      <c r="L42" s="6">
        <f>STDEV(G42,G43,G44)/SQRT(3)</f>
        <v>0.42038048609137296</v>
      </c>
      <c r="M42" s="1"/>
    </row>
    <row r="43" spans="1:13" ht="12.75">
      <c r="A43" s="1"/>
      <c r="B43" s="1"/>
      <c r="C43" s="1">
        <v>2</v>
      </c>
      <c r="D43" s="5">
        <v>4.61</v>
      </c>
      <c r="E43" s="5">
        <v>4.93</v>
      </c>
      <c r="F43" s="5">
        <v>4.81</v>
      </c>
      <c r="G43" s="9">
        <f t="shared" si="0"/>
        <v>4.783333333333332</v>
      </c>
      <c r="H43" s="1"/>
      <c r="I43" s="1"/>
      <c r="J43" s="1"/>
      <c r="K43" s="6"/>
      <c r="L43" s="6"/>
      <c r="M43" s="1"/>
    </row>
    <row r="44" spans="1:13" ht="12.75">
      <c r="A44" s="1"/>
      <c r="B44" s="1"/>
      <c r="C44" s="1">
        <v>3</v>
      </c>
      <c r="D44" s="5">
        <v>4.95</v>
      </c>
      <c r="E44" s="5">
        <v>5.32</v>
      </c>
      <c r="F44" s="5">
        <v>5.51</v>
      </c>
      <c r="G44" s="9">
        <f t="shared" si="0"/>
        <v>5.26</v>
      </c>
      <c r="H44" s="1"/>
      <c r="I44" s="1"/>
      <c r="J44" s="1"/>
      <c r="K44" s="6"/>
      <c r="L44" s="6"/>
      <c r="M44" s="1"/>
    </row>
    <row r="45" spans="1:13" ht="12.75">
      <c r="A45" s="1"/>
      <c r="B45" s="1"/>
      <c r="C45" s="1"/>
      <c r="D45" s="5"/>
      <c r="E45" s="5"/>
      <c r="F45" s="5"/>
      <c r="G45" s="9"/>
      <c r="H45" s="1"/>
      <c r="I45" s="1"/>
      <c r="J45" s="1"/>
      <c r="K45" s="6"/>
      <c r="L45" s="6"/>
      <c r="M45" s="1"/>
    </row>
    <row r="46" spans="1:13" ht="12.75">
      <c r="A46" s="1">
        <v>4</v>
      </c>
      <c r="B46" s="1" t="s">
        <v>9</v>
      </c>
      <c r="C46" s="1">
        <v>1</v>
      </c>
      <c r="D46" s="5">
        <v>4.29</v>
      </c>
      <c r="E46" s="5">
        <v>5.07</v>
      </c>
      <c r="F46" s="5">
        <v>5.3</v>
      </c>
      <c r="G46" s="9">
        <f t="shared" si="0"/>
        <v>4.886666666666667</v>
      </c>
      <c r="H46" s="1">
        <v>14.3</v>
      </c>
      <c r="I46" s="1">
        <v>12.6</v>
      </c>
      <c r="J46" s="1"/>
      <c r="K46" s="6">
        <f>AVERAGE(G46,G47,G48)</f>
        <v>4.027777777777778</v>
      </c>
      <c r="L46" s="6">
        <f>STDEV(G46,G47,G48)/SQRT(3)</f>
        <v>0.430917768787491</v>
      </c>
      <c r="M46" s="1"/>
    </row>
    <row r="47" spans="1:13" ht="12.75">
      <c r="A47" s="1"/>
      <c r="B47" s="1"/>
      <c r="C47" s="1">
        <v>2</v>
      </c>
      <c r="D47" s="5">
        <v>2.99</v>
      </c>
      <c r="E47" s="5">
        <v>3.88</v>
      </c>
      <c r="F47" s="5">
        <v>4.11</v>
      </c>
      <c r="G47" s="9">
        <f t="shared" si="0"/>
        <v>3.66</v>
      </c>
      <c r="H47" s="1"/>
      <c r="I47" s="1"/>
      <c r="J47" s="1"/>
      <c r="K47" s="6"/>
      <c r="L47" s="6"/>
      <c r="M47" s="1"/>
    </row>
    <row r="48" spans="1:13" ht="12.75">
      <c r="A48" s="1"/>
      <c r="B48" s="1"/>
      <c r="C48" s="1">
        <v>3</v>
      </c>
      <c r="D48" s="5">
        <v>3.32</v>
      </c>
      <c r="E48" s="5">
        <v>3.57</v>
      </c>
      <c r="F48" s="5">
        <v>3.72</v>
      </c>
      <c r="G48" s="9">
        <f t="shared" si="0"/>
        <v>3.5366666666666666</v>
      </c>
      <c r="H48" s="1"/>
      <c r="I48" s="1"/>
      <c r="J48" s="1"/>
      <c r="K48" s="6"/>
      <c r="L48" s="6"/>
      <c r="M48" s="1"/>
    </row>
    <row r="49" spans="1:13" ht="12.75">
      <c r="A49" s="1"/>
      <c r="B49" s="1" t="s">
        <v>10</v>
      </c>
      <c r="C49" s="1">
        <v>1</v>
      </c>
      <c r="D49" s="5">
        <v>5.87</v>
      </c>
      <c r="E49" s="5">
        <v>5.37</v>
      </c>
      <c r="F49" s="5"/>
      <c r="G49" s="9">
        <f>(D49+E49)/2</f>
        <v>5.62</v>
      </c>
      <c r="H49" s="1">
        <v>14.4</v>
      </c>
      <c r="I49" s="1">
        <v>13.2</v>
      </c>
      <c r="J49" s="1"/>
      <c r="K49" s="6">
        <f>AVERAGE(G49,G50,G51)</f>
        <v>4.492222222222222</v>
      </c>
      <c r="L49" s="6">
        <f>STDEV(G49,G50,G51)/SQRT(3)</f>
        <v>0.5661904316908496</v>
      </c>
      <c r="M49" s="1"/>
    </row>
    <row r="50" spans="1:13" ht="12.75">
      <c r="A50" s="1"/>
      <c r="B50" s="1"/>
      <c r="C50" s="1">
        <v>2</v>
      </c>
      <c r="D50" s="5">
        <v>3.46</v>
      </c>
      <c r="E50" s="5">
        <v>3.94</v>
      </c>
      <c r="F50" s="5">
        <v>4.12</v>
      </c>
      <c r="G50" s="9">
        <f t="shared" si="0"/>
        <v>3.84</v>
      </c>
      <c r="H50" s="1"/>
      <c r="I50" s="1"/>
      <c r="J50" s="1"/>
      <c r="K50" s="6"/>
      <c r="L50" s="6"/>
      <c r="M50" s="1"/>
    </row>
    <row r="51" spans="1:13" ht="12.75">
      <c r="A51" s="1"/>
      <c r="B51" s="1"/>
      <c r="C51" s="1">
        <v>3</v>
      </c>
      <c r="D51" s="5">
        <v>3.75</v>
      </c>
      <c r="E51" s="5">
        <v>5.33</v>
      </c>
      <c r="F51" s="5">
        <v>2.97</v>
      </c>
      <c r="G51" s="9">
        <f t="shared" si="0"/>
        <v>4.016666666666667</v>
      </c>
      <c r="H51" s="1"/>
      <c r="I51" s="1"/>
      <c r="J51" s="1"/>
      <c r="K51" s="6"/>
      <c r="L51" s="6"/>
      <c r="M51" s="1"/>
    </row>
    <row r="52" spans="1:13" ht="12.75">
      <c r="A52" s="1"/>
      <c r="B52" s="1" t="s">
        <v>11</v>
      </c>
      <c r="C52" s="1">
        <v>1</v>
      </c>
      <c r="D52" s="5">
        <v>5.65</v>
      </c>
      <c r="E52" s="5">
        <v>5.56</v>
      </c>
      <c r="F52" s="5">
        <v>5.32</v>
      </c>
      <c r="G52" s="9">
        <f t="shared" si="0"/>
        <v>5.510000000000001</v>
      </c>
      <c r="H52" s="1">
        <v>13.9</v>
      </c>
      <c r="I52" s="1">
        <v>13</v>
      </c>
      <c r="J52" s="1"/>
      <c r="K52" s="6">
        <f>AVERAGE(G52,G53,G54)</f>
        <v>5.98</v>
      </c>
      <c r="L52" s="6">
        <f>STDEV(G52,G53,G54)/SQRT(3)</f>
        <v>0.8945576187889372</v>
      </c>
      <c r="M52" s="1"/>
    </row>
    <row r="53" spans="1:13" ht="12.75">
      <c r="A53" s="1"/>
      <c r="B53" s="1"/>
      <c r="C53" s="1">
        <v>2</v>
      </c>
      <c r="D53" s="5">
        <v>4.78</v>
      </c>
      <c r="E53" s="5">
        <v>4.7</v>
      </c>
      <c r="F53" s="5">
        <v>4.68</v>
      </c>
      <c r="G53" s="9">
        <f t="shared" si="0"/>
        <v>4.72</v>
      </c>
      <c r="H53" s="1"/>
      <c r="I53" s="1"/>
      <c r="J53" s="1"/>
      <c r="K53" s="6"/>
      <c r="L53" s="6"/>
      <c r="M53" s="1"/>
    </row>
    <row r="54" spans="1:13" ht="12.75">
      <c r="A54" s="1"/>
      <c r="B54" s="1"/>
      <c r="C54" s="1">
        <v>3</v>
      </c>
      <c r="D54" s="5">
        <v>8.39</v>
      </c>
      <c r="E54" s="5">
        <v>7.47</v>
      </c>
      <c r="F54" s="5">
        <v>7.27</v>
      </c>
      <c r="G54" s="9">
        <f t="shared" si="0"/>
        <v>7.71</v>
      </c>
      <c r="H54" s="1"/>
      <c r="I54" s="1"/>
      <c r="J54" s="1"/>
      <c r="K54" s="6"/>
      <c r="L54" s="6"/>
      <c r="M54" s="1"/>
    </row>
    <row r="55" spans="1:13" ht="12.75">
      <c r="A55" s="1"/>
      <c r="B55" s="1" t="s">
        <v>12</v>
      </c>
      <c r="C55" s="1">
        <v>1</v>
      </c>
      <c r="D55" s="5">
        <v>4.05</v>
      </c>
      <c r="E55" s="5">
        <v>3.81</v>
      </c>
      <c r="F55" s="5">
        <v>3.65</v>
      </c>
      <c r="G55" s="9">
        <f t="shared" si="0"/>
        <v>3.8366666666666664</v>
      </c>
      <c r="H55" s="1">
        <v>13.3</v>
      </c>
      <c r="I55" s="1">
        <v>12.7</v>
      </c>
      <c r="J55" s="1"/>
      <c r="K55" s="6">
        <f>AVERAGE(G55,G56,G57)</f>
        <v>4.685</v>
      </c>
      <c r="L55" s="6">
        <f>STDEV(G55,G56,G57)/SQRT(3)</f>
        <v>0.4986713829248151</v>
      </c>
      <c r="M55" s="1"/>
    </row>
    <row r="56" spans="1:13" ht="12.75">
      <c r="A56" s="1"/>
      <c r="B56" s="1"/>
      <c r="C56" s="1">
        <v>2</v>
      </c>
      <c r="D56" s="5">
        <v>5.5</v>
      </c>
      <c r="E56" s="5">
        <v>5.41</v>
      </c>
      <c r="F56" s="5">
        <v>5.78</v>
      </c>
      <c r="G56" s="9">
        <f t="shared" si="0"/>
        <v>5.5633333333333335</v>
      </c>
      <c r="H56" s="1"/>
      <c r="I56" s="1"/>
      <c r="J56" s="1"/>
      <c r="K56" s="6"/>
      <c r="L56" s="6"/>
      <c r="M56" s="1"/>
    </row>
    <row r="57" spans="1:13" ht="12.75">
      <c r="A57" s="1"/>
      <c r="B57" s="1"/>
      <c r="C57" s="1">
        <v>3</v>
      </c>
      <c r="D57" s="5">
        <v>4.76</v>
      </c>
      <c r="E57" s="5">
        <v>4.55</v>
      </c>
      <c r="F57" s="5"/>
      <c r="G57" s="9">
        <f>(D57+E57)/2</f>
        <v>4.654999999999999</v>
      </c>
      <c r="H57" s="1"/>
      <c r="I57" s="1"/>
      <c r="J57" s="1"/>
      <c r="K57" s="6"/>
      <c r="L57" s="6"/>
      <c r="M57" s="1"/>
    </row>
    <row r="58" spans="1:13" ht="12.75">
      <c r="A58" s="1"/>
      <c r="B58" s="1"/>
      <c r="C58" s="1"/>
      <c r="D58" s="5"/>
      <c r="E58" s="5"/>
      <c r="F58" s="5"/>
      <c r="G58" s="9"/>
      <c r="H58" s="1"/>
      <c r="I58" s="1"/>
      <c r="J58" s="1"/>
      <c r="K58" s="6"/>
      <c r="L58" s="6"/>
      <c r="M58" s="1"/>
    </row>
    <row r="59" spans="1:13" ht="12.75">
      <c r="A59" s="1">
        <v>5</v>
      </c>
      <c r="B59" s="1" t="s">
        <v>9</v>
      </c>
      <c r="C59" s="1">
        <v>1</v>
      </c>
      <c r="D59" s="5">
        <v>2.4</v>
      </c>
      <c r="E59" s="5">
        <v>3.2</v>
      </c>
      <c r="F59" s="5">
        <v>3.28</v>
      </c>
      <c r="G59" s="9">
        <f t="shared" si="0"/>
        <v>2.9599999999999995</v>
      </c>
      <c r="H59" s="1">
        <v>15.5</v>
      </c>
      <c r="I59" s="1">
        <v>13.5</v>
      </c>
      <c r="J59" s="1"/>
      <c r="K59" s="6">
        <f>AVERAGE(G59,G60,G61)</f>
        <v>3.6888888888888887</v>
      </c>
      <c r="L59" s="6">
        <f>STDEV(G59,G60,G61)/SQRT(3)</f>
        <v>0.39563045483143044</v>
      </c>
      <c r="M59" s="1"/>
    </row>
    <row r="60" spans="1:13" ht="12.75">
      <c r="A60" s="1"/>
      <c r="B60" s="1"/>
      <c r="C60" s="1">
        <v>2</v>
      </c>
      <c r="D60" s="5">
        <v>3.02</v>
      </c>
      <c r="E60" s="5">
        <v>4.11</v>
      </c>
      <c r="F60" s="5">
        <v>4.23</v>
      </c>
      <c r="G60" s="9">
        <f t="shared" si="0"/>
        <v>3.786666666666667</v>
      </c>
      <c r="H60" s="1"/>
      <c r="I60" s="1"/>
      <c r="J60" s="1"/>
      <c r="K60" s="6"/>
      <c r="L60" s="6"/>
      <c r="M60" s="1"/>
    </row>
    <row r="61" spans="1:13" ht="12.75">
      <c r="A61" s="1"/>
      <c r="B61" s="1"/>
      <c r="C61" s="1">
        <v>3</v>
      </c>
      <c r="D61" s="5">
        <v>3.31</v>
      </c>
      <c r="E61" s="5">
        <v>4.6</v>
      </c>
      <c r="F61" s="5">
        <v>5.05</v>
      </c>
      <c r="G61" s="9">
        <f t="shared" si="0"/>
        <v>4.32</v>
      </c>
      <c r="H61" s="1"/>
      <c r="I61" s="1"/>
      <c r="J61" s="1"/>
      <c r="K61" s="6"/>
      <c r="L61" s="6"/>
      <c r="M61" s="1"/>
    </row>
    <row r="62" spans="1:13" ht="12.75">
      <c r="A62" s="1"/>
      <c r="B62" s="1" t="s">
        <v>10</v>
      </c>
      <c r="C62" s="1">
        <v>1</v>
      </c>
      <c r="D62" s="5">
        <v>4.91</v>
      </c>
      <c r="E62" s="5">
        <v>4.89</v>
      </c>
      <c r="F62" s="5">
        <v>4.79</v>
      </c>
      <c r="G62" s="9">
        <f t="shared" si="0"/>
        <v>4.863333333333333</v>
      </c>
      <c r="H62" s="1">
        <v>14.3</v>
      </c>
      <c r="I62" s="1">
        <v>13.5</v>
      </c>
      <c r="J62" s="1"/>
      <c r="K62" s="6">
        <f>AVERAGE(G62,G63,G64)</f>
        <v>4.25</v>
      </c>
      <c r="L62" s="6">
        <f>STDEV(G62,G63,G64)/SQRT(3)</f>
        <v>0.4031726034196143</v>
      </c>
      <c r="M62" s="1"/>
    </row>
    <row r="63" spans="1:13" ht="12.75">
      <c r="A63" s="1"/>
      <c r="B63" s="1"/>
      <c r="C63" s="1">
        <v>2</v>
      </c>
      <c r="D63" s="5">
        <v>3.41</v>
      </c>
      <c r="E63" s="5">
        <v>3.5</v>
      </c>
      <c r="F63" s="5">
        <v>3.56</v>
      </c>
      <c r="G63" s="9">
        <f t="shared" si="0"/>
        <v>3.49</v>
      </c>
      <c r="H63" s="1"/>
      <c r="I63" s="1"/>
      <c r="J63" s="1"/>
      <c r="K63" s="6"/>
      <c r="L63" s="6"/>
      <c r="M63" s="1"/>
    </row>
    <row r="64" spans="1:13" ht="12.75">
      <c r="A64" s="1"/>
      <c r="B64" s="1"/>
      <c r="C64" s="1">
        <v>3</v>
      </c>
      <c r="D64" s="5">
        <v>3.96</v>
      </c>
      <c r="E64" s="5">
        <v>4.41</v>
      </c>
      <c r="F64" s="5">
        <v>4.82</v>
      </c>
      <c r="G64" s="9">
        <f t="shared" si="0"/>
        <v>4.396666666666667</v>
      </c>
      <c r="H64" s="1"/>
      <c r="I64" s="1"/>
      <c r="J64" s="1"/>
      <c r="K64" s="6"/>
      <c r="L64" s="6"/>
      <c r="M64" s="1"/>
    </row>
    <row r="65" spans="1:13" ht="12.75">
      <c r="A65" s="1"/>
      <c r="B65" s="1" t="s">
        <v>11</v>
      </c>
      <c r="C65" s="1">
        <v>1</v>
      </c>
      <c r="D65" s="5">
        <v>4.75</v>
      </c>
      <c r="E65" s="5">
        <v>4.75</v>
      </c>
      <c r="F65" s="5">
        <v>4.87</v>
      </c>
      <c r="G65" s="9">
        <f t="shared" si="0"/>
        <v>4.79</v>
      </c>
      <c r="H65" s="1">
        <v>14.3</v>
      </c>
      <c r="I65" s="1">
        <v>12.6</v>
      </c>
      <c r="J65" s="1"/>
      <c r="K65" s="6">
        <f>AVERAGE(G65,G66,G67)</f>
        <v>4.774444444444445</v>
      </c>
      <c r="L65" s="6">
        <f>STDEV(G65,G66,G67)/SQRT(3)</f>
        <v>0.12341338743235718</v>
      </c>
      <c r="M65" s="1"/>
    </row>
    <row r="66" spans="1:13" ht="12.75">
      <c r="A66" s="1"/>
      <c r="B66" s="1"/>
      <c r="C66" s="1">
        <v>2</v>
      </c>
      <c r="D66" s="5">
        <v>4.57</v>
      </c>
      <c r="E66" s="5">
        <v>4.61</v>
      </c>
      <c r="F66" s="5">
        <v>4.48</v>
      </c>
      <c r="G66" s="9">
        <f t="shared" si="0"/>
        <v>4.553333333333334</v>
      </c>
      <c r="H66" s="1"/>
      <c r="I66" s="1"/>
      <c r="J66" s="1"/>
      <c r="K66" s="6"/>
      <c r="L66" s="6"/>
      <c r="M66" s="1"/>
    </row>
    <row r="67" spans="1:13" ht="12.75">
      <c r="A67" s="1"/>
      <c r="B67" s="1"/>
      <c r="C67" s="1">
        <v>3</v>
      </c>
      <c r="D67" s="5">
        <v>5.55</v>
      </c>
      <c r="E67" s="5">
        <v>4.83</v>
      </c>
      <c r="F67" s="5">
        <v>4.56</v>
      </c>
      <c r="G67" s="9">
        <f t="shared" si="0"/>
        <v>4.9799999999999995</v>
      </c>
      <c r="H67" s="1"/>
      <c r="I67" s="1"/>
      <c r="J67" s="1"/>
      <c r="K67" s="6"/>
      <c r="L67" s="6"/>
      <c r="M67" s="1"/>
    </row>
    <row r="68" spans="1:13" ht="12.75">
      <c r="A68" s="1"/>
      <c r="B68" s="1" t="s">
        <v>12</v>
      </c>
      <c r="C68" s="1">
        <v>1</v>
      </c>
      <c r="D68" s="5">
        <v>2.91</v>
      </c>
      <c r="E68" s="5">
        <v>3.35</v>
      </c>
      <c r="F68" s="5">
        <v>3.41</v>
      </c>
      <c r="G68" s="9">
        <f t="shared" si="0"/>
        <v>3.223333333333333</v>
      </c>
      <c r="H68" s="1">
        <v>14.7</v>
      </c>
      <c r="I68" s="1">
        <v>13.2</v>
      </c>
      <c r="J68" s="1"/>
      <c r="K68" s="6">
        <f>AVERAGE(G68,G69,G70)</f>
        <v>3.858333333333333</v>
      </c>
      <c r="L68" s="6">
        <f>STDEV(G68,G69,G70)/SQRT(3)</f>
        <v>0.3485698293397291</v>
      </c>
      <c r="M68" s="1"/>
    </row>
    <row r="69" spans="1:13" ht="12.75">
      <c r="A69" s="1"/>
      <c r="B69" s="1"/>
      <c r="C69" s="1">
        <v>2</v>
      </c>
      <c r="D69" s="5">
        <v>4.16</v>
      </c>
      <c r="E69" s="5">
        <v>4.69</v>
      </c>
      <c r="F69" s="5"/>
      <c r="G69" s="9">
        <f>(D69+E69)/2</f>
        <v>4.425000000000001</v>
      </c>
      <c r="H69" s="1"/>
      <c r="I69" s="1"/>
      <c r="J69" s="1"/>
      <c r="K69" s="6"/>
      <c r="L69" s="1"/>
      <c r="M69" s="1"/>
    </row>
    <row r="70" spans="1:13" ht="12.75">
      <c r="A70" s="1"/>
      <c r="B70" s="1"/>
      <c r="C70" s="1">
        <v>3</v>
      </c>
      <c r="D70" s="5">
        <v>3.88</v>
      </c>
      <c r="E70" s="5">
        <v>3.96</v>
      </c>
      <c r="F70" s="5">
        <v>3.94</v>
      </c>
      <c r="G70" s="9">
        <f t="shared" si="0"/>
        <v>3.9266666666666663</v>
      </c>
      <c r="H70" s="1"/>
      <c r="I70" s="1"/>
      <c r="J70" s="1"/>
      <c r="K70" s="6"/>
      <c r="L70" s="1"/>
      <c r="M7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G98">
      <selection activeCell="N4" sqref="N4:N123"/>
    </sheetView>
  </sheetViews>
  <sheetFormatPr defaultColWidth="9.140625" defaultRowHeight="12.75"/>
  <sheetData>
    <row r="1" ht="12.75">
      <c r="A1" t="s">
        <v>45</v>
      </c>
    </row>
    <row r="3" spans="1:17" ht="12.75">
      <c r="A3" s="1" t="s">
        <v>40</v>
      </c>
      <c r="B3" s="1" t="s">
        <v>44</v>
      </c>
      <c r="C3" s="1" t="s">
        <v>43</v>
      </c>
      <c r="D3" s="1" t="s">
        <v>42</v>
      </c>
      <c r="F3" s="1" t="s">
        <v>40</v>
      </c>
      <c r="G3" s="1" t="s">
        <v>44</v>
      </c>
      <c r="H3" s="1" t="s">
        <v>52</v>
      </c>
      <c r="I3" s="1" t="s">
        <v>43</v>
      </c>
      <c r="J3" s="1" t="s">
        <v>42</v>
      </c>
      <c r="L3" s="1" t="s">
        <v>44</v>
      </c>
      <c r="M3" s="1" t="s">
        <v>43</v>
      </c>
      <c r="N3" s="1" t="s">
        <v>51</v>
      </c>
      <c r="O3" s="1" t="s">
        <v>42</v>
      </c>
      <c r="P3" s="1" t="s">
        <v>28</v>
      </c>
      <c r="Q3" s="1" t="s">
        <v>37</v>
      </c>
    </row>
    <row r="4" spans="1:17" ht="12.75">
      <c r="A4" s="1">
        <v>1</v>
      </c>
      <c r="B4" s="1" t="s">
        <v>9</v>
      </c>
      <c r="C4" s="16">
        <v>36672</v>
      </c>
      <c r="D4" s="1">
        <v>1.9855555555555553</v>
      </c>
      <c r="F4" s="1">
        <v>1</v>
      </c>
      <c r="G4" s="1" t="s">
        <v>9</v>
      </c>
      <c r="H4" s="1" t="s">
        <v>48</v>
      </c>
      <c r="I4" s="16">
        <v>36672</v>
      </c>
      <c r="J4" s="1">
        <v>1.9855555555555553</v>
      </c>
      <c r="L4" s="1" t="s">
        <v>9</v>
      </c>
      <c r="M4" s="16">
        <v>36672</v>
      </c>
      <c r="N4" s="16" t="s">
        <v>53</v>
      </c>
      <c r="O4" s="1">
        <v>1.9855555555555553</v>
      </c>
      <c r="P4">
        <f>AVERAGE(O4:O13)</f>
        <v>2.2515555555555555</v>
      </c>
      <c r="Q4">
        <f>STDEV(O4:O13)/SQRT(10)</f>
        <v>0.12980762382999572</v>
      </c>
    </row>
    <row r="5" spans="1:15" ht="12.75">
      <c r="A5" s="1">
        <v>1</v>
      </c>
      <c r="B5" s="1" t="s">
        <v>10</v>
      </c>
      <c r="C5" s="16">
        <v>36672</v>
      </c>
      <c r="D5" s="1">
        <v>1.9766666666666668</v>
      </c>
      <c r="F5" s="1">
        <v>2</v>
      </c>
      <c r="G5" s="1" t="s">
        <v>9</v>
      </c>
      <c r="H5" s="1" t="s">
        <v>48</v>
      </c>
      <c r="I5" s="16">
        <v>36672</v>
      </c>
      <c r="J5" s="1">
        <v>2.513333333333333</v>
      </c>
      <c r="L5" s="1" t="s">
        <v>11</v>
      </c>
      <c r="M5" s="16">
        <v>36672</v>
      </c>
      <c r="N5" s="16" t="s">
        <v>53</v>
      </c>
      <c r="O5" s="1">
        <v>2.002222222222222</v>
      </c>
    </row>
    <row r="6" spans="1:15" ht="12.75">
      <c r="A6" s="1">
        <v>1</v>
      </c>
      <c r="B6" s="1" t="s">
        <v>11</v>
      </c>
      <c r="C6" s="16">
        <v>36672</v>
      </c>
      <c r="D6" s="1">
        <v>2.002222222222222</v>
      </c>
      <c r="F6" s="1">
        <v>3</v>
      </c>
      <c r="G6" s="1" t="s">
        <v>9</v>
      </c>
      <c r="H6" s="1" t="s">
        <v>48</v>
      </c>
      <c r="I6" s="16">
        <v>36672</v>
      </c>
      <c r="J6" s="1">
        <v>1.8655555555555559</v>
      </c>
      <c r="L6" s="1" t="s">
        <v>9</v>
      </c>
      <c r="M6" s="16">
        <v>36672</v>
      </c>
      <c r="N6" s="16" t="s">
        <v>53</v>
      </c>
      <c r="O6" s="1">
        <v>2.513333333333333</v>
      </c>
    </row>
    <row r="7" spans="1:15" ht="12.75">
      <c r="A7" s="1">
        <v>1</v>
      </c>
      <c r="B7" s="1" t="s">
        <v>12</v>
      </c>
      <c r="C7" s="16">
        <v>36672</v>
      </c>
      <c r="D7" s="1">
        <v>2.5888888888888886</v>
      </c>
      <c r="F7" s="1">
        <v>4</v>
      </c>
      <c r="G7" s="1" t="s">
        <v>9</v>
      </c>
      <c r="H7" s="1" t="s">
        <v>48</v>
      </c>
      <c r="I7" s="16">
        <v>36672</v>
      </c>
      <c r="J7" s="1">
        <v>2.14</v>
      </c>
      <c r="L7" s="1" t="s">
        <v>11</v>
      </c>
      <c r="M7" s="16">
        <v>36672</v>
      </c>
      <c r="N7" s="16" t="s">
        <v>53</v>
      </c>
      <c r="O7" s="1">
        <v>2.273333333333333</v>
      </c>
    </row>
    <row r="8" spans="1:15" ht="12.75">
      <c r="A8" s="1">
        <v>2</v>
      </c>
      <c r="B8" s="1" t="s">
        <v>9</v>
      </c>
      <c r="C8" s="16">
        <v>36672</v>
      </c>
      <c r="D8" s="1">
        <v>2.513333333333333</v>
      </c>
      <c r="F8" s="1">
        <v>5</v>
      </c>
      <c r="G8" s="1" t="s">
        <v>9</v>
      </c>
      <c r="H8" s="1" t="s">
        <v>48</v>
      </c>
      <c r="I8" s="16">
        <v>36672</v>
      </c>
      <c r="J8" s="1">
        <v>2.223333333333333</v>
      </c>
      <c r="L8" s="1" t="s">
        <v>9</v>
      </c>
      <c r="M8" s="16">
        <v>36672</v>
      </c>
      <c r="N8" s="16" t="s">
        <v>53</v>
      </c>
      <c r="O8" s="1">
        <v>1.8655555555555559</v>
      </c>
    </row>
    <row r="9" spans="1:15" ht="12.75">
      <c r="A9" s="1">
        <v>2</v>
      </c>
      <c r="B9" s="1" t="s">
        <v>10</v>
      </c>
      <c r="C9" s="16">
        <v>36672</v>
      </c>
      <c r="D9" s="1">
        <v>2.283333333333333</v>
      </c>
      <c r="F9" s="1">
        <v>1</v>
      </c>
      <c r="G9" s="1" t="s">
        <v>9</v>
      </c>
      <c r="H9" s="1" t="s">
        <v>48</v>
      </c>
      <c r="I9" s="16">
        <v>36685</v>
      </c>
      <c r="J9" s="1">
        <v>4.007777777777778</v>
      </c>
      <c r="L9" s="1" t="s">
        <v>11</v>
      </c>
      <c r="M9" s="16">
        <v>36672</v>
      </c>
      <c r="N9" s="16" t="s">
        <v>53</v>
      </c>
      <c r="O9" s="1">
        <v>1.8777777777777775</v>
      </c>
    </row>
    <row r="10" spans="1:15" ht="12.75">
      <c r="A10" s="1">
        <v>2</v>
      </c>
      <c r="B10" s="1" t="s">
        <v>11</v>
      </c>
      <c r="C10" s="16">
        <v>36672</v>
      </c>
      <c r="D10" s="1">
        <v>2.273333333333333</v>
      </c>
      <c r="F10" s="1">
        <v>2</v>
      </c>
      <c r="G10" s="1" t="s">
        <v>9</v>
      </c>
      <c r="H10" s="1" t="s">
        <v>48</v>
      </c>
      <c r="I10" s="16">
        <v>36685</v>
      </c>
      <c r="J10" s="1">
        <v>4.431111111111111</v>
      </c>
      <c r="L10" s="1" t="s">
        <v>9</v>
      </c>
      <c r="M10" s="16">
        <v>36672</v>
      </c>
      <c r="N10" s="16" t="s">
        <v>53</v>
      </c>
      <c r="O10" s="1">
        <v>2.14</v>
      </c>
    </row>
    <row r="11" spans="1:15" ht="12.75">
      <c r="A11" s="1">
        <v>2</v>
      </c>
      <c r="B11" s="1" t="s">
        <v>12</v>
      </c>
      <c r="C11" s="16">
        <v>36672</v>
      </c>
      <c r="D11" s="1">
        <v>2.0677777777777777</v>
      </c>
      <c r="F11" s="1">
        <v>3</v>
      </c>
      <c r="G11" s="1" t="s">
        <v>9</v>
      </c>
      <c r="H11" s="1" t="s">
        <v>48</v>
      </c>
      <c r="I11" s="16">
        <v>36685</v>
      </c>
      <c r="J11" s="1">
        <v>2.921111111111111</v>
      </c>
      <c r="L11" s="1" t="s">
        <v>11</v>
      </c>
      <c r="M11" s="16">
        <v>36672</v>
      </c>
      <c r="N11" s="16" t="s">
        <v>53</v>
      </c>
      <c r="O11" s="1">
        <v>3.2488888888888887</v>
      </c>
    </row>
    <row r="12" spans="1:15" ht="12.75">
      <c r="A12" s="1">
        <v>3</v>
      </c>
      <c r="B12" s="1" t="s">
        <v>9</v>
      </c>
      <c r="C12" s="16">
        <v>36672</v>
      </c>
      <c r="D12" s="1">
        <v>1.8655555555555559</v>
      </c>
      <c r="F12" s="1">
        <v>4</v>
      </c>
      <c r="G12" s="1" t="s">
        <v>9</v>
      </c>
      <c r="H12" s="1" t="s">
        <v>48</v>
      </c>
      <c r="I12" s="16">
        <v>36685</v>
      </c>
      <c r="J12" s="1">
        <v>3.71</v>
      </c>
      <c r="L12" s="1" t="s">
        <v>9</v>
      </c>
      <c r="M12" s="16">
        <v>36672</v>
      </c>
      <c r="N12" s="16" t="s">
        <v>53</v>
      </c>
      <c r="O12" s="1">
        <v>2.223333333333333</v>
      </c>
    </row>
    <row r="13" spans="1:15" ht="12.75">
      <c r="A13" s="1">
        <v>3</v>
      </c>
      <c r="B13" s="1" t="s">
        <v>10</v>
      </c>
      <c r="C13" s="16">
        <v>36672</v>
      </c>
      <c r="D13" s="1">
        <v>1.847777777777778</v>
      </c>
      <c r="F13" s="1">
        <v>5</v>
      </c>
      <c r="G13" s="1" t="s">
        <v>9</v>
      </c>
      <c r="H13" s="1" t="s">
        <v>48</v>
      </c>
      <c r="I13" s="16">
        <v>36685</v>
      </c>
      <c r="J13" s="1">
        <v>3.632222222222222</v>
      </c>
      <c r="L13" s="1" t="s">
        <v>11</v>
      </c>
      <c r="M13" s="16">
        <v>36672</v>
      </c>
      <c r="N13" s="16" t="s">
        <v>53</v>
      </c>
      <c r="O13" s="1">
        <v>2.3855555555555554</v>
      </c>
    </row>
    <row r="14" spans="1:17" ht="12.75">
      <c r="A14" s="1">
        <v>3</v>
      </c>
      <c r="B14" s="1" t="s">
        <v>11</v>
      </c>
      <c r="C14" s="16">
        <v>36672</v>
      </c>
      <c r="D14" s="1">
        <v>1.8777777777777775</v>
      </c>
      <c r="F14" s="1">
        <v>1</v>
      </c>
      <c r="G14" s="1" t="s">
        <v>9</v>
      </c>
      <c r="H14" s="1" t="s">
        <v>48</v>
      </c>
      <c r="I14" s="16">
        <v>36712</v>
      </c>
      <c r="J14" s="1">
        <v>4.6611111111111105</v>
      </c>
      <c r="L14" s="1" t="s">
        <v>9</v>
      </c>
      <c r="M14" s="16">
        <v>36685</v>
      </c>
      <c r="N14" s="16" t="s">
        <v>53</v>
      </c>
      <c r="O14" s="1">
        <v>4.007777777777778</v>
      </c>
      <c r="P14">
        <f>AVERAGE(O14:O23)</f>
        <v>3.654555555555555</v>
      </c>
      <c r="Q14">
        <f>STDEV(O14:O23)/SQRT(10)</f>
        <v>0.20409520963348562</v>
      </c>
    </row>
    <row r="15" spans="1:15" ht="12.75">
      <c r="A15" s="1">
        <v>3</v>
      </c>
      <c r="B15" s="1" t="s">
        <v>12</v>
      </c>
      <c r="C15" s="16">
        <v>36672</v>
      </c>
      <c r="D15" s="1">
        <v>2.258888888888889</v>
      </c>
      <c r="F15" s="1">
        <v>2</v>
      </c>
      <c r="G15" s="1" t="s">
        <v>9</v>
      </c>
      <c r="H15" s="1" t="s">
        <v>48</v>
      </c>
      <c r="I15" s="16">
        <v>36712</v>
      </c>
      <c r="J15" s="1">
        <v>5.111111111111111</v>
      </c>
      <c r="L15" s="1" t="s">
        <v>11</v>
      </c>
      <c r="M15" s="16">
        <v>36685</v>
      </c>
      <c r="N15" s="16" t="s">
        <v>53</v>
      </c>
      <c r="O15" s="1">
        <v>3.001111111111111</v>
      </c>
    </row>
    <row r="16" spans="1:15" ht="12.75">
      <c r="A16" s="1">
        <v>4</v>
      </c>
      <c r="B16" s="1" t="s">
        <v>9</v>
      </c>
      <c r="C16" s="16">
        <v>36672</v>
      </c>
      <c r="D16" s="1">
        <v>2.14</v>
      </c>
      <c r="F16" s="1">
        <v>3</v>
      </c>
      <c r="G16" s="1" t="s">
        <v>9</v>
      </c>
      <c r="H16" s="1" t="s">
        <v>48</v>
      </c>
      <c r="I16" s="16">
        <v>36712</v>
      </c>
      <c r="J16" s="1">
        <v>3.598888888888889</v>
      </c>
      <c r="L16" s="1" t="s">
        <v>9</v>
      </c>
      <c r="M16" s="16">
        <v>36685</v>
      </c>
      <c r="N16" s="16" t="s">
        <v>53</v>
      </c>
      <c r="O16" s="1">
        <v>4.431111111111111</v>
      </c>
    </row>
    <row r="17" spans="1:15" ht="12.75">
      <c r="A17" s="1">
        <v>4</v>
      </c>
      <c r="B17" s="1" t="s">
        <v>10</v>
      </c>
      <c r="C17" s="16">
        <v>36672</v>
      </c>
      <c r="D17" s="1">
        <v>1.9522222222222225</v>
      </c>
      <c r="F17" s="1">
        <v>4</v>
      </c>
      <c r="G17" s="1" t="s">
        <v>9</v>
      </c>
      <c r="H17" s="1" t="s">
        <v>48</v>
      </c>
      <c r="I17" s="16">
        <v>36712</v>
      </c>
      <c r="J17" s="1">
        <v>4.167777777777778</v>
      </c>
      <c r="L17" s="1" t="s">
        <v>11</v>
      </c>
      <c r="M17" s="16">
        <v>36685</v>
      </c>
      <c r="N17" s="16" t="s">
        <v>53</v>
      </c>
      <c r="O17" s="1">
        <v>3.707777777777778</v>
      </c>
    </row>
    <row r="18" spans="1:15" ht="12.75">
      <c r="A18" s="1">
        <v>4</v>
      </c>
      <c r="B18" s="1" t="s">
        <v>11</v>
      </c>
      <c r="C18" s="16">
        <v>36672</v>
      </c>
      <c r="D18" s="1">
        <v>3.2488888888888887</v>
      </c>
      <c r="F18" s="1">
        <v>5</v>
      </c>
      <c r="G18" s="1" t="s">
        <v>9</v>
      </c>
      <c r="H18" s="1" t="s">
        <v>48</v>
      </c>
      <c r="I18" s="16">
        <v>36712</v>
      </c>
      <c r="J18" s="1">
        <v>4.851111111111112</v>
      </c>
      <c r="L18" s="1" t="s">
        <v>9</v>
      </c>
      <c r="M18" s="16">
        <v>36685</v>
      </c>
      <c r="N18" s="16" t="s">
        <v>53</v>
      </c>
      <c r="O18" s="1">
        <v>2.921111111111111</v>
      </c>
    </row>
    <row r="19" spans="1:15" ht="12.75">
      <c r="A19" s="1">
        <v>4</v>
      </c>
      <c r="B19" s="1" t="s">
        <v>12</v>
      </c>
      <c r="C19" s="16">
        <v>36672</v>
      </c>
      <c r="D19" s="1">
        <v>2.041111111111111</v>
      </c>
      <c r="F19" s="1">
        <v>1</v>
      </c>
      <c r="G19" s="1" t="s">
        <v>9</v>
      </c>
      <c r="H19" s="1" t="s">
        <v>48</v>
      </c>
      <c r="I19" s="16">
        <v>36726</v>
      </c>
      <c r="J19" s="1">
        <v>5.4444444444444455</v>
      </c>
      <c r="L19" s="1" t="s">
        <v>11</v>
      </c>
      <c r="M19" s="16">
        <v>36685</v>
      </c>
      <c r="N19" s="16" t="s">
        <v>53</v>
      </c>
      <c r="O19" s="1">
        <v>2.9055555555555554</v>
      </c>
    </row>
    <row r="20" spans="1:15" ht="12.75">
      <c r="A20" s="1">
        <v>5</v>
      </c>
      <c r="B20" s="1" t="s">
        <v>9</v>
      </c>
      <c r="C20" s="16">
        <v>36672</v>
      </c>
      <c r="D20" s="1">
        <v>2.223333333333333</v>
      </c>
      <c r="F20" s="1">
        <v>2</v>
      </c>
      <c r="G20" s="1" t="s">
        <v>9</v>
      </c>
      <c r="H20" s="1" t="s">
        <v>48</v>
      </c>
      <c r="I20" s="16">
        <v>36726</v>
      </c>
      <c r="J20" s="1">
        <v>4.903333333333333</v>
      </c>
      <c r="L20" s="1" t="s">
        <v>9</v>
      </c>
      <c r="M20" s="16">
        <v>36685</v>
      </c>
      <c r="N20" s="16" t="s">
        <v>53</v>
      </c>
      <c r="O20" s="1">
        <v>3.71</v>
      </c>
    </row>
    <row r="21" spans="1:15" ht="12.75">
      <c r="A21" s="1">
        <v>5</v>
      </c>
      <c r="B21" s="1" t="s">
        <v>10</v>
      </c>
      <c r="C21" s="16">
        <v>36672</v>
      </c>
      <c r="D21" s="1">
        <v>1.8711111111111112</v>
      </c>
      <c r="F21" s="1">
        <v>3</v>
      </c>
      <c r="G21" s="1" t="s">
        <v>9</v>
      </c>
      <c r="H21" s="1" t="s">
        <v>48</v>
      </c>
      <c r="I21" s="16">
        <v>36726</v>
      </c>
      <c r="J21" s="1">
        <v>4.046666666666667</v>
      </c>
      <c r="L21" s="1" t="s">
        <v>11</v>
      </c>
      <c r="M21" s="16">
        <v>36685</v>
      </c>
      <c r="N21" s="16" t="s">
        <v>53</v>
      </c>
      <c r="O21" s="1">
        <v>4.844444444444444</v>
      </c>
    </row>
    <row r="22" spans="1:15" ht="12.75">
      <c r="A22" s="1">
        <v>5</v>
      </c>
      <c r="B22" s="1" t="s">
        <v>11</v>
      </c>
      <c r="C22" s="16">
        <v>36672</v>
      </c>
      <c r="D22" s="1">
        <v>2.3855555555555554</v>
      </c>
      <c r="F22" s="1">
        <v>4</v>
      </c>
      <c r="G22" s="1" t="s">
        <v>9</v>
      </c>
      <c r="H22" s="1" t="s">
        <v>48</v>
      </c>
      <c r="I22" s="16">
        <v>36726</v>
      </c>
      <c r="J22" s="1">
        <v>3.7455555555555553</v>
      </c>
      <c r="L22" s="1" t="s">
        <v>9</v>
      </c>
      <c r="M22" s="16">
        <v>36685</v>
      </c>
      <c r="N22" s="16" t="s">
        <v>53</v>
      </c>
      <c r="O22" s="1">
        <v>3.632222222222222</v>
      </c>
    </row>
    <row r="23" spans="1:15" ht="12.75">
      <c r="A23" s="1">
        <v>5</v>
      </c>
      <c r="B23" s="1" t="s">
        <v>12</v>
      </c>
      <c r="C23" s="16">
        <v>36672</v>
      </c>
      <c r="D23" s="1">
        <v>1.935555555555556</v>
      </c>
      <c r="F23" s="1">
        <v>5</v>
      </c>
      <c r="G23" s="1" t="s">
        <v>9</v>
      </c>
      <c r="H23" s="1" t="s">
        <v>48</v>
      </c>
      <c r="I23" s="16">
        <v>36726</v>
      </c>
      <c r="J23" s="1">
        <v>4.014444444444444</v>
      </c>
      <c r="L23" s="1" t="s">
        <v>11</v>
      </c>
      <c r="M23" s="16">
        <v>36685</v>
      </c>
      <c r="N23" s="16" t="s">
        <v>53</v>
      </c>
      <c r="O23" s="1">
        <v>3.384444444444444</v>
      </c>
    </row>
    <row r="24" spans="1:17" ht="12.75">
      <c r="A24" s="1">
        <v>1</v>
      </c>
      <c r="B24" s="1" t="s">
        <v>9</v>
      </c>
      <c r="C24" s="16">
        <v>36685</v>
      </c>
      <c r="D24" s="1">
        <v>4.007777777777778</v>
      </c>
      <c r="F24" s="1">
        <v>1</v>
      </c>
      <c r="G24" s="1" t="s">
        <v>9</v>
      </c>
      <c r="H24" s="1" t="s">
        <v>48</v>
      </c>
      <c r="I24" s="16">
        <v>37427</v>
      </c>
      <c r="J24" s="1">
        <v>3.6966666666666668</v>
      </c>
      <c r="L24" s="1" t="s">
        <v>9</v>
      </c>
      <c r="M24" s="16">
        <v>36697</v>
      </c>
      <c r="N24" s="16" t="s">
        <v>53</v>
      </c>
      <c r="O24" s="1">
        <v>3.6966666666666668</v>
      </c>
      <c r="P24">
        <f>AVERAGE(O24:O33)</f>
        <v>3.742111111111112</v>
      </c>
      <c r="Q24">
        <f>STDEV(O24:O33)/SQRT(10)</f>
        <v>0.08038631860881748</v>
      </c>
    </row>
    <row r="25" spans="1:15" ht="12.75">
      <c r="A25" s="1">
        <v>1</v>
      </c>
      <c r="B25" s="1" t="s">
        <v>10</v>
      </c>
      <c r="C25" s="16">
        <v>36685</v>
      </c>
      <c r="D25" s="1">
        <v>4.01</v>
      </c>
      <c r="F25" s="1">
        <v>2</v>
      </c>
      <c r="G25" s="1" t="s">
        <v>9</v>
      </c>
      <c r="H25" s="1" t="s">
        <v>48</v>
      </c>
      <c r="I25" s="16">
        <v>37427</v>
      </c>
      <c r="J25" s="1">
        <v>3.8288888888888892</v>
      </c>
      <c r="L25" s="1" t="s">
        <v>11</v>
      </c>
      <c r="M25" s="16">
        <v>36697</v>
      </c>
      <c r="N25" s="16" t="s">
        <v>53</v>
      </c>
      <c r="O25" s="1">
        <v>3.39</v>
      </c>
    </row>
    <row r="26" spans="1:15" ht="12.75">
      <c r="A26" s="1">
        <v>1</v>
      </c>
      <c r="B26" s="1" t="s">
        <v>11</v>
      </c>
      <c r="C26" s="16">
        <v>36685</v>
      </c>
      <c r="D26" s="1">
        <v>3.001111111111111</v>
      </c>
      <c r="F26" s="1">
        <v>3</v>
      </c>
      <c r="G26" s="1" t="s">
        <v>9</v>
      </c>
      <c r="H26" s="1" t="s">
        <v>48</v>
      </c>
      <c r="I26" s="16">
        <v>37427</v>
      </c>
      <c r="J26" s="1">
        <v>3.3533333333333335</v>
      </c>
      <c r="L26" s="1" t="s">
        <v>9</v>
      </c>
      <c r="M26" s="16">
        <v>36697</v>
      </c>
      <c r="N26" s="16" t="s">
        <v>53</v>
      </c>
      <c r="O26" s="1">
        <v>3.8288888888888892</v>
      </c>
    </row>
    <row r="27" spans="1:15" ht="12.75">
      <c r="A27" s="1">
        <v>1</v>
      </c>
      <c r="B27" s="1" t="s">
        <v>12</v>
      </c>
      <c r="C27" s="16">
        <v>36685</v>
      </c>
      <c r="D27" s="1">
        <v>5.66</v>
      </c>
      <c r="F27" s="1">
        <v>4</v>
      </c>
      <c r="G27" s="1" t="s">
        <v>9</v>
      </c>
      <c r="H27" s="1" t="s">
        <v>48</v>
      </c>
      <c r="I27" s="16">
        <v>37427</v>
      </c>
      <c r="J27" s="1">
        <v>3.878888888888889</v>
      </c>
      <c r="L27" s="1" t="s">
        <v>11</v>
      </c>
      <c r="M27" s="16">
        <v>36697</v>
      </c>
      <c r="N27" s="16" t="s">
        <v>53</v>
      </c>
      <c r="O27" s="1">
        <v>4.1066666666666665</v>
      </c>
    </row>
    <row r="28" spans="1:15" ht="12.75">
      <c r="A28" s="1">
        <v>2</v>
      </c>
      <c r="B28" s="1" t="s">
        <v>9</v>
      </c>
      <c r="C28" s="16">
        <v>36685</v>
      </c>
      <c r="D28" s="1">
        <v>4.431111111111111</v>
      </c>
      <c r="F28" s="1">
        <v>5</v>
      </c>
      <c r="G28" s="1" t="s">
        <v>9</v>
      </c>
      <c r="H28" s="1" t="s">
        <v>48</v>
      </c>
      <c r="I28" s="16">
        <v>37427</v>
      </c>
      <c r="J28" s="1">
        <v>3.926666666666667</v>
      </c>
      <c r="L28" s="1" t="s">
        <v>9</v>
      </c>
      <c r="M28" s="16">
        <v>36697</v>
      </c>
      <c r="N28" s="16" t="s">
        <v>53</v>
      </c>
      <c r="O28" s="1">
        <v>3.3533333333333335</v>
      </c>
    </row>
    <row r="29" spans="1:15" ht="12.75">
      <c r="A29" s="1">
        <v>2</v>
      </c>
      <c r="B29" s="1" t="s">
        <v>10</v>
      </c>
      <c r="C29" s="16">
        <v>36685</v>
      </c>
      <c r="D29" s="1">
        <v>3.621111111111111</v>
      </c>
      <c r="F29" s="1">
        <v>1</v>
      </c>
      <c r="G29" s="1" t="s">
        <v>9</v>
      </c>
      <c r="H29" s="1" t="s">
        <v>48</v>
      </c>
      <c r="I29" s="16">
        <v>37462</v>
      </c>
      <c r="J29" s="1">
        <v>5.275555555555556</v>
      </c>
      <c r="L29" s="1" t="s">
        <v>11</v>
      </c>
      <c r="M29" s="16">
        <v>36697</v>
      </c>
      <c r="N29" s="16" t="s">
        <v>53</v>
      </c>
      <c r="O29" s="1">
        <v>3.501111111111111</v>
      </c>
    </row>
    <row r="30" spans="1:15" ht="12.75">
      <c r="A30" s="1">
        <v>2</v>
      </c>
      <c r="B30" s="1" t="s">
        <v>11</v>
      </c>
      <c r="C30" s="16">
        <v>36685</v>
      </c>
      <c r="D30" s="1">
        <v>3.707777777777778</v>
      </c>
      <c r="F30" s="1">
        <v>2</v>
      </c>
      <c r="G30" s="1" t="s">
        <v>9</v>
      </c>
      <c r="H30" s="1" t="s">
        <v>48</v>
      </c>
      <c r="I30" s="16">
        <v>37462</v>
      </c>
      <c r="J30" s="1">
        <v>5.0566666666666675</v>
      </c>
      <c r="L30" s="1" t="s">
        <v>9</v>
      </c>
      <c r="M30" s="16">
        <v>36697</v>
      </c>
      <c r="N30" s="16" t="s">
        <v>53</v>
      </c>
      <c r="O30" s="1">
        <v>3.878888888888889</v>
      </c>
    </row>
    <row r="31" spans="1:15" ht="12.75">
      <c r="A31" s="1">
        <v>2</v>
      </c>
      <c r="B31" s="1" t="s">
        <v>12</v>
      </c>
      <c r="C31" s="16">
        <v>36685</v>
      </c>
      <c r="D31" s="1">
        <v>4.665555555555556</v>
      </c>
      <c r="F31" s="1">
        <v>3</v>
      </c>
      <c r="G31" s="1" t="s">
        <v>9</v>
      </c>
      <c r="H31" s="1" t="s">
        <v>48</v>
      </c>
      <c r="I31" s="16">
        <v>37462</v>
      </c>
      <c r="J31" s="1">
        <v>4.217777777777777</v>
      </c>
      <c r="L31" s="1" t="s">
        <v>11</v>
      </c>
      <c r="M31" s="16">
        <v>36697</v>
      </c>
      <c r="N31" s="16" t="s">
        <v>53</v>
      </c>
      <c r="O31" s="1">
        <v>3.9711111111111115</v>
      </c>
    </row>
    <row r="32" spans="1:15" ht="12.75">
      <c r="A32" s="1">
        <v>3</v>
      </c>
      <c r="B32" s="1" t="s">
        <v>9</v>
      </c>
      <c r="C32" s="16">
        <v>36685</v>
      </c>
      <c r="D32" s="1">
        <v>2.921111111111111</v>
      </c>
      <c r="F32" s="1">
        <v>4</v>
      </c>
      <c r="G32" s="1" t="s">
        <v>9</v>
      </c>
      <c r="H32" s="1" t="s">
        <v>48</v>
      </c>
      <c r="I32" s="16">
        <v>37462</v>
      </c>
      <c r="J32" s="1">
        <v>4.027777777777778</v>
      </c>
      <c r="L32" s="1" t="s">
        <v>9</v>
      </c>
      <c r="M32" s="16">
        <v>36697</v>
      </c>
      <c r="N32" s="16" t="s">
        <v>53</v>
      </c>
      <c r="O32" s="1">
        <v>3.926666666666667</v>
      </c>
    </row>
    <row r="33" spans="1:15" ht="12.75">
      <c r="A33" s="1">
        <v>3</v>
      </c>
      <c r="B33" s="1" t="s">
        <v>10</v>
      </c>
      <c r="C33" s="16">
        <v>36685</v>
      </c>
      <c r="D33" s="1">
        <v>3.3255555555555554</v>
      </c>
      <c r="F33" s="1">
        <v>5</v>
      </c>
      <c r="G33" s="1" t="s">
        <v>9</v>
      </c>
      <c r="H33" s="1" t="s">
        <v>48</v>
      </c>
      <c r="I33" s="16">
        <v>37462</v>
      </c>
      <c r="J33" s="1">
        <v>3.6888888888888887</v>
      </c>
      <c r="L33" s="1" t="s">
        <v>11</v>
      </c>
      <c r="M33" s="16">
        <v>36697</v>
      </c>
      <c r="N33" s="16" t="s">
        <v>53</v>
      </c>
      <c r="O33" s="1">
        <v>3.7677777777777774</v>
      </c>
    </row>
    <row r="34" spans="1:17" ht="12.75">
      <c r="A34" s="1">
        <v>3</v>
      </c>
      <c r="B34" s="1" t="s">
        <v>11</v>
      </c>
      <c r="C34" s="16">
        <v>36685</v>
      </c>
      <c r="D34" s="1">
        <v>2.9055555555555554</v>
      </c>
      <c r="F34" s="1">
        <v>1</v>
      </c>
      <c r="G34" s="1" t="s">
        <v>10</v>
      </c>
      <c r="H34" s="1" t="s">
        <v>48</v>
      </c>
      <c r="I34" s="16">
        <v>36672</v>
      </c>
      <c r="J34" s="1">
        <v>1.9766666666666668</v>
      </c>
      <c r="L34" s="1" t="s">
        <v>9</v>
      </c>
      <c r="M34" s="16">
        <v>36712</v>
      </c>
      <c r="N34" s="16" t="s">
        <v>53</v>
      </c>
      <c r="O34" s="1">
        <v>4.6611111111111105</v>
      </c>
      <c r="P34">
        <f>AVERAGE(O34:O43)</f>
        <v>4.786944444444444</v>
      </c>
      <c r="Q34">
        <f>STDEV(O34:O43)/SQRT(10)</f>
        <v>0.22903191698675676</v>
      </c>
    </row>
    <row r="35" spans="1:15" ht="12.75">
      <c r="A35" s="1">
        <v>3</v>
      </c>
      <c r="B35" s="1" t="s">
        <v>12</v>
      </c>
      <c r="C35" s="16">
        <v>36685</v>
      </c>
      <c r="D35" s="1">
        <v>3.8266666666666667</v>
      </c>
      <c r="F35" s="1">
        <v>2</v>
      </c>
      <c r="G35" s="1" t="s">
        <v>10</v>
      </c>
      <c r="H35" s="1" t="s">
        <v>48</v>
      </c>
      <c r="I35" s="16">
        <v>36672</v>
      </c>
      <c r="J35" s="1">
        <v>2.283333333333333</v>
      </c>
      <c r="L35" s="1" t="s">
        <v>11</v>
      </c>
      <c r="M35" s="16">
        <v>36712</v>
      </c>
      <c r="N35" s="16" t="s">
        <v>53</v>
      </c>
      <c r="O35" s="1">
        <v>4.631111111111111</v>
      </c>
    </row>
    <row r="36" spans="1:15" ht="12.75">
      <c r="A36" s="1">
        <v>4</v>
      </c>
      <c r="B36" s="1" t="s">
        <v>9</v>
      </c>
      <c r="C36" s="16">
        <v>36685</v>
      </c>
      <c r="D36" s="1">
        <v>3.71</v>
      </c>
      <c r="F36" s="1">
        <v>3</v>
      </c>
      <c r="G36" s="1" t="s">
        <v>10</v>
      </c>
      <c r="H36" s="1" t="s">
        <v>48</v>
      </c>
      <c r="I36" s="16">
        <v>36672</v>
      </c>
      <c r="J36" s="1">
        <v>1.847777777777778</v>
      </c>
      <c r="L36" s="1" t="s">
        <v>9</v>
      </c>
      <c r="M36" s="16">
        <v>36712</v>
      </c>
      <c r="N36" s="16" t="s">
        <v>53</v>
      </c>
      <c r="O36" s="1">
        <v>5.111111111111111</v>
      </c>
    </row>
    <row r="37" spans="1:15" ht="12.75">
      <c r="A37" s="1">
        <v>4</v>
      </c>
      <c r="B37" s="1" t="s">
        <v>10</v>
      </c>
      <c r="C37" s="16">
        <v>36685</v>
      </c>
      <c r="D37" s="1">
        <v>3.4466666666666668</v>
      </c>
      <c r="F37" s="1">
        <v>4</v>
      </c>
      <c r="G37" s="1" t="s">
        <v>10</v>
      </c>
      <c r="H37" s="1" t="s">
        <v>48</v>
      </c>
      <c r="I37" s="16">
        <v>36672</v>
      </c>
      <c r="J37" s="1">
        <v>1.9522222222222225</v>
      </c>
      <c r="L37" s="1" t="s">
        <v>11</v>
      </c>
      <c r="M37" s="16">
        <v>36712</v>
      </c>
      <c r="N37" s="16" t="s">
        <v>53</v>
      </c>
      <c r="O37" s="1">
        <v>5.278888888888889</v>
      </c>
    </row>
    <row r="38" spans="1:15" ht="12.75">
      <c r="A38" s="1">
        <v>4</v>
      </c>
      <c r="B38" s="1" t="s">
        <v>11</v>
      </c>
      <c r="C38" s="16">
        <v>36685</v>
      </c>
      <c r="D38" s="1">
        <v>4.844444444444444</v>
      </c>
      <c r="F38" s="1">
        <v>5</v>
      </c>
      <c r="G38" s="1" t="s">
        <v>10</v>
      </c>
      <c r="H38" s="1" t="s">
        <v>48</v>
      </c>
      <c r="I38" s="16">
        <v>36672</v>
      </c>
      <c r="J38" s="1">
        <v>1.8711111111111112</v>
      </c>
      <c r="L38" s="1" t="s">
        <v>9</v>
      </c>
      <c r="M38" s="16">
        <v>36712</v>
      </c>
      <c r="N38" s="16" t="s">
        <v>53</v>
      </c>
      <c r="O38" s="1">
        <v>3.598888888888889</v>
      </c>
    </row>
    <row r="39" spans="1:15" ht="12.75">
      <c r="A39" s="1">
        <v>4</v>
      </c>
      <c r="B39" s="1" t="s">
        <v>12</v>
      </c>
      <c r="C39" s="16">
        <v>36685</v>
      </c>
      <c r="D39" s="1">
        <v>3.9488888888888893</v>
      </c>
      <c r="F39" s="1">
        <v>1</v>
      </c>
      <c r="G39" s="1" t="s">
        <v>10</v>
      </c>
      <c r="H39" s="1" t="s">
        <v>48</v>
      </c>
      <c r="I39" s="16">
        <v>36685</v>
      </c>
      <c r="J39" s="1">
        <v>4.01</v>
      </c>
      <c r="L39" s="1" t="s">
        <v>11</v>
      </c>
      <c r="M39" s="16">
        <v>36712</v>
      </c>
      <c r="N39" s="16" t="s">
        <v>53</v>
      </c>
      <c r="O39" s="1">
        <v>4.5633333333333335</v>
      </c>
    </row>
    <row r="40" spans="1:15" ht="12.75">
      <c r="A40" s="1">
        <v>5</v>
      </c>
      <c r="B40" s="1" t="s">
        <v>9</v>
      </c>
      <c r="C40" s="16">
        <v>36685</v>
      </c>
      <c r="D40" s="1">
        <v>3.632222222222222</v>
      </c>
      <c r="F40" s="1">
        <v>2</v>
      </c>
      <c r="G40" s="1" t="s">
        <v>10</v>
      </c>
      <c r="H40" s="1" t="s">
        <v>48</v>
      </c>
      <c r="I40" s="16">
        <v>36685</v>
      </c>
      <c r="J40" s="1">
        <v>3.621111111111111</v>
      </c>
      <c r="L40" s="1" t="s">
        <v>9</v>
      </c>
      <c r="M40" s="16">
        <v>36712</v>
      </c>
      <c r="N40" s="16" t="s">
        <v>53</v>
      </c>
      <c r="O40" s="1">
        <v>4.167777777777778</v>
      </c>
    </row>
    <row r="41" spans="1:15" ht="12.75">
      <c r="A41" s="1">
        <v>5</v>
      </c>
      <c r="B41" s="1" t="s">
        <v>10</v>
      </c>
      <c r="C41" s="16">
        <v>36685</v>
      </c>
      <c r="D41" s="1">
        <v>3.7</v>
      </c>
      <c r="F41" s="1">
        <v>3</v>
      </c>
      <c r="G41" s="1" t="s">
        <v>10</v>
      </c>
      <c r="H41" s="1" t="s">
        <v>48</v>
      </c>
      <c r="I41" s="16">
        <v>36685</v>
      </c>
      <c r="J41" s="1">
        <v>3.3255555555555554</v>
      </c>
      <c r="L41" s="1" t="s">
        <v>11</v>
      </c>
      <c r="M41" s="16">
        <v>36712</v>
      </c>
      <c r="N41" s="16" t="s">
        <v>53</v>
      </c>
      <c r="O41" s="1">
        <v>6.357222222222222</v>
      </c>
    </row>
    <row r="42" spans="1:15" ht="12.75">
      <c r="A42" s="1">
        <v>5</v>
      </c>
      <c r="B42" s="1" t="s">
        <v>11</v>
      </c>
      <c r="C42" s="16">
        <v>36685</v>
      </c>
      <c r="D42" s="1">
        <v>3.384444444444444</v>
      </c>
      <c r="F42" s="1">
        <v>4</v>
      </c>
      <c r="G42" s="1" t="s">
        <v>10</v>
      </c>
      <c r="H42" s="1" t="s">
        <v>48</v>
      </c>
      <c r="I42" s="16">
        <v>36685</v>
      </c>
      <c r="J42" s="1">
        <v>3.4466666666666668</v>
      </c>
      <c r="L42" s="1" t="s">
        <v>9</v>
      </c>
      <c r="M42" s="16">
        <v>36712</v>
      </c>
      <c r="N42" s="16" t="s">
        <v>53</v>
      </c>
      <c r="O42" s="1">
        <v>4.851111111111112</v>
      </c>
    </row>
    <row r="43" spans="1:15" ht="12.75">
      <c r="A43" s="1">
        <v>5</v>
      </c>
      <c r="B43" s="1" t="s">
        <v>12</v>
      </c>
      <c r="C43" s="16">
        <v>36685</v>
      </c>
      <c r="D43" s="1">
        <v>4.01111111111111</v>
      </c>
      <c r="F43" s="1">
        <v>5</v>
      </c>
      <c r="G43" s="1" t="s">
        <v>10</v>
      </c>
      <c r="H43" s="1" t="s">
        <v>48</v>
      </c>
      <c r="I43" s="16">
        <v>36685</v>
      </c>
      <c r="J43" s="1">
        <v>3.7</v>
      </c>
      <c r="L43" s="1" t="s">
        <v>11</v>
      </c>
      <c r="M43" s="16">
        <v>36712</v>
      </c>
      <c r="N43" s="16" t="s">
        <v>53</v>
      </c>
      <c r="O43" s="1">
        <v>4.648888888888888</v>
      </c>
    </row>
    <row r="44" spans="1:17" ht="12.75">
      <c r="A44" s="1">
        <v>1</v>
      </c>
      <c r="B44" s="1" t="s">
        <v>9</v>
      </c>
      <c r="C44" s="16">
        <v>37427</v>
      </c>
      <c r="D44" s="1">
        <v>3.6966666666666668</v>
      </c>
      <c r="F44" s="1">
        <v>1</v>
      </c>
      <c r="G44" s="1" t="s">
        <v>10</v>
      </c>
      <c r="H44" s="1" t="s">
        <v>48</v>
      </c>
      <c r="I44" s="16">
        <v>36712</v>
      </c>
      <c r="J44" s="1">
        <v>3.6555555555555554</v>
      </c>
      <c r="L44" s="1" t="s">
        <v>9</v>
      </c>
      <c r="M44" s="16">
        <v>36726</v>
      </c>
      <c r="N44" s="16" t="s">
        <v>53</v>
      </c>
      <c r="O44" s="1">
        <v>5.4444444444444455</v>
      </c>
      <c r="P44">
        <f>AVERAGE(O44:O53)</f>
        <v>4.6097222222222225</v>
      </c>
      <c r="Q44">
        <f>STDEV(O44:O53)/SQRT(10)</f>
        <v>0.19512999518417556</v>
      </c>
    </row>
    <row r="45" spans="1:15" ht="12.75">
      <c r="A45" s="1">
        <v>1</v>
      </c>
      <c r="B45" s="1" t="s">
        <v>10</v>
      </c>
      <c r="C45" s="16">
        <v>37427</v>
      </c>
      <c r="D45" s="1">
        <v>3.1233333333333335</v>
      </c>
      <c r="F45" s="1">
        <v>2</v>
      </c>
      <c r="G45" s="1" t="s">
        <v>10</v>
      </c>
      <c r="H45" s="1" t="s">
        <v>48</v>
      </c>
      <c r="I45" s="16">
        <v>36712</v>
      </c>
      <c r="J45" s="1">
        <v>5.195555555555555</v>
      </c>
      <c r="L45" s="1" t="s">
        <v>11</v>
      </c>
      <c r="M45" s="16">
        <v>36726</v>
      </c>
      <c r="N45" s="16" t="s">
        <v>53</v>
      </c>
      <c r="O45" s="1">
        <v>4.821111111111112</v>
      </c>
    </row>
    <row r="46" spans="1:15" ht="12.75">
      <c r="A46" s="1">
        <v>1</v>
      </c>
      <c r="B46" s="1" t="s">
        <v>11</v>
      </c>
      <c r="C46" s="16">
        <v>37427</v>
      </c>
      <c r="D46" s="1">
        <v>3.39</v>
      </c>
      <c r="F46" s="1">
        <v>3</v>
      </c>
      <c r="G46" s="1" t="s">
        <v>10</v>
      </c>
      <c r="H46" s="1" t="s">
        <v>48</v>
      </c>
      <c r="I46" s="16">
        <v>36712</v>
      </c>
      <c r="J46" s="1">
        <v>3.4188888888888886</v>
      </c>
      <c r="L46" s="1" t="s">
        <v>9</v>
      </c>
      <c r="M46" s="16">
        <v>36726</v>
      </c>
      <c r="N46" s="16" t="s">
        <v>53</v>
      </c>
      <c r="O46" s="1">
        <v>4.903333333333333</v>
      </c>
    </row>
    <row r="47" spans="1:15" ht="12.75">
      <c r="A47" s="1">
        <v>1</v>
      </c>
      <c r="B47" s="1" t="s">
        <v>12</v>
      </c>
      <c r="C47" s="16">
        <v>37427</v>
      </c>
      <c r="D47" s="1">
        <v>4.027777777777778</v>
      </c>
      <c r="F47" s="1">
        <v>4</v>
      </c>
      <c r="G47" s="1" t="s">
        <v>10</v>
      </c>
      <c r="H47" s="1" t="s">
        <v>48</v>
      </c>
      <c r="I47" s="16">
        <v>36712</v>
      </c>
      <c r="J47" s="1">
        <v>4.547777777777777</v>
      </c>
      <c r="L47" s="1" t="s">
        <v>11</v>
      </c>
      <c r="M47" s="16">
        <v>36726</v>
      </c>
      <c r="N47" s="16" t="s">
        <v>53</v>
      </c>
      <c r="O47" s="1">
        <v>5.062777777777778</v>
      </c>
    </row>
    <row r="48" spans="1:15" ht="12.75">
      <c r="A48" s="1">
        <v>2</v>
      </c>
      <c r="B48" s="1" t="s">
        <v>9</v>
      </c>
      <c r="C48" s="16">
        <v>37427</v>
      </c>
      <c r="D48" s="1">
        <v>3.8288888888888892</v>
      </c>
      <c r="F48" s="1">
        <v>5</v>
      </c>
      <c r="G48" s="1" t="s">
        <v>10</v>
      </c>
      <c r="H48" s="1" t="s">
        <v>48</v>
      </c>
      <c r="I48" s="16">
        <v>36712</v>
      </c>
      <c r="J48" s="1">
        <v>4.763333333333333</v>
      </c>
      <c r="L48" s="1" t="s">
        <v>9</v>
      </c>
      <c r="M48" s="16">
        <v>36726</v>
      </c>
      <c r="N48" s="16" t="s">
        <v>53</v>
      </c>
      <c r="O48" s="1">
        <v>4.046666666666667</v>
      </c>
    </row>
    <row r="49" spans="1:15" ht="12.75">
      <c r="A49" s="1">
        <v>2</v>
      </c>
      <c r="B49" s="1" t="s">
        <v>10</v>
      </c>
      <c r="C49" s="16">
        <v>37427</v>
      </c>
      <c r="D49" s="1">
        <v>4.32</v>
      </c>
      <c r="F49" s="1">
        <v>1</v>
      </c>
      <c r="G49" s="1" t="s">
        <v>10</v>
      </c>
      <c r="H49" s="1" t="s">
        <v>48</v>
      </c>
      <c r="I49" s="16">
        <v>36726</v>
      </c>
      <c r="J49" s="1">
        <v>3.6944444444444446</v>
      </c>
      <c r="L49" s="1" t="s">
        <v>11</v>
      </c>
      <c r="M49" s="16">
        <v>36726</v>
      </c>
      <c r="N49" s="16" t="s">
        <v>53</v>
      </c>
      <c r="O49" s="1">
        <v>4.386666666666667</v>
      </c>
    </row>
    <row r="50" spans="1:15" ht="12.75">
      <c r="A50" s="1">
        <v>2</v>
      </c>
      <c r="B50" s="1" t="s">
        <v>11</v>
      </c>
      <c r="C50" s="16">
        <v>37427</v>
      </c>
      <c r="D50" s="1">
        <v>4.1066666666666665</v>
      </c>
      <c r="F50" s="1">
        <v>2</v>
      </c>
      <c r="G50" s="1" t="s">
        <v>10</v>
      </c>
      <c r="H50" s="1" t="s">
        <v>48</v>
      </c>
      <c r="I50" s="16">
        <v>36726</v>
      </c>
      <c r="J50" s="1">
        <v>4.661111111111111</v>
      </c>
      <c r="L50" s="1" t="s">
        <v>9</v>
      </c>
      <c r="M50" s="16">
        <v>36726</v>
      </c>
      <c r="N50" s="16" t="s">
        <v>53</v>
      </c>
      <c r="O50" s="1">
        <v>3.7455555555555553</v>
      </c>
    </row>
    <row r="51" spans="1:15" ht="12.75">
      <c r="A51" s="1">
        <v>2</v>
      </c>
      <c r="B51" s="1" t="s">
        <v>12</v>
      </c>
      <c r="C51" s="16">
        <v>37427</v>
      </c>
      <c r="D51" s="1">
        <v>3.533333333333333</v>
      </c>
      <c r="F51" s="1">
        <v>3</v>
      </c>
      <c r="G51" s="1" t="s">
        <v>10</v>
      </c>
      <c r="H51" s="1" t="s">
        <v>48</v>
      </c>
      <c r="I51" s="16">
        <v>36726</v>
      </c>
      <c r="J51" s="1">
        <v>3.244444444444444</v>
      </c>
      <c r="L51" s="1" t="s">
        <v>11</v>
      </c>
      <c r="M51" s="16">
        <v>36726</v>
      </c>
      <c r="N51" s="16" t="s">
        <v>53</v>
      </c>
      <c r="O51" s="1">
        <v>5.477777777777778</v>
      </c>
    </row>
    <row r="52" spans="1:15" ht="12.75">
      <c r="A52" s="1">
        <v>3</v>
      </c>
      <c r="B52" s="1" t="s">
        <v>9</v>
      </c>
      <c r="C52" s="16">
        <v>37427</v>
      </c>
      <c r="D52" s="1">
        <v>3.3533333333333335</v>
      </c>
      <c r="F52" s="1">
        <v>4</v>
      </c>
      <c r="G52" s="1" t="s">
        <v>10</v>
      </c>
      <c r="H52" s="1" t="s">
        <v>48</v>
      </c>
      <c r="I52" s="16">
        <v>36726</v>
      </c>
      <c r="J52" s="1">
        <v>3.638888888888889</v>
      </c>
      <c r="L52" s="1" t="s">
        <v>9</v>
      </c>
      <c r="M52" s="16">
        <v>36726</v>
      </c>
      <c r="N52" s="16" t="s">
        <v>53</v>
      </c>
      <c r="O52" s="1">
        <v>4.014444444444444</v>
      </c>
    </row>
    <row r="53" spans="1:15" ht="12.75">
      <c r="A53" s="1">
        <v>3</v>
      </c>
      <c r="B53" s="1" t="s">
        <v>10</v>
      </c>
      <c r="C53" s="16">
        <v>37427</v>
      </c>
      <c r="D53" s="1">
        <v>2.771111111111111</v>
      </c>
      <c r="F53" s="1">
        <v>5</v>
      </c>
      <c r="G53" s="1" t="s">
        <v>10</v>
      </c>
      <c r="H53" s="1" t="s">
        <v>48</v>
      </c>
      <c r="I53" s="16">
        <v>36726</v>
      </c>
      <c r="J53" s="1">
        <v>3.7822222222222224</v>
      </c>
      <c r="L53" s="1" t="s">
        <v>11</v>
      </c>
      <c r="M53" s="16">
        <v>36726</v>
      </c>
      <c r="N53" s="16" t="s">
        <v>53</v>
      </c>
      <c r="O53" s="1">
        <v>4.194444444444444</v>
      </c>
    </row>
    <row r="54" spans="1:17" ht="12.75">
      <c r="A54" s="1">
        <v>3</v>
      </c>
      <c r="B54" s="1" t="s">
        <v>11</v>
      </c>
      <c r="C54" s="16">
        <v>37427</v>
      </c>
      <c r="D54" s="1">
        <v>3.501111111111111</v>
      </c>
      <c r="F54" s="1">
        <v>1</v>
      </c>
      <c r="G54" s="1" t="s">
        <v>10</v>
      </c>
      <c r="H54" s="1" t="s">
        <v>48</v>
      </c>
      <c r="I54" s="16">
        <v>37427</v>
      </c>
      <c r="J54" s="1">
        <v>3.1233333333333335</v>
      </c>
      <c r="L54" s="1" t="s">
        <v>9</v>
      </c>
      <c r="M54" s="16">
        <v>36732</v>
      </c>
      <c r="N54" s="16" t="s">
        <v>53</v>
      </c>
      <c r="O54" s="1">
        <v>5.275555555555556</v>
      </c>
      <c r="P54">
        <f>AVERAGE(O54:O63)</f>
        <v>4.744111111111112</v>
      </c>
      <c r="Q54">
        <f>STDEV(O54:O63)/SQRT(10)</f>
        <v>0.21742059711394088</v>
      </c>
    </row>
    <row r="55" spans="1:15" ht="12.75">
      <c r="A55" s="1">
        <v>3</v>
      </c>
      <c r="B55" s="1" t="s">
        <v>12</v>
      </c>
      <c r="C55" s="16">
        <v>37427</v>
      </c>
      <c r="D55" s="1">
        <v>3.192222222222222</v>
      </c>
      <c r="F55" s="1">
        <v>2</v>
      </c>
      <c r="G55" s="1" t="s">
        <v>10</v>
      </c>
      <c r="H55" s="1" t="s">
        <v>48</v>
      </c>
      <c r="I55" s="16">
        <v>37427</v>
      </c>
      <c r="J55" s="1">
        <v>4.32</v>
      </c>
      <c r="L55" s="1" t="s">
        <v>11</v>
      </c>
      <c r="M55" s="16">
        <v>36732</v>
      </c>
      <c r="N55" s="16" t="s">
        <v>53</v>
      </c>
      <c r="O55" s="1">
        <v>4.845555555555555</v>
      </c>
    </row>
    <row r="56" spans="1:15" ht="12.75">
      <c r="A56" s="1">
        <v>4</v>
      </c>
      <c r="B56" s="1" t="s">
        <v>9</v>
      </c>
      <c r="C56" s="16">
        <v>37427</v>
      </c>
      <c r="D56" s="1">
        <v>3.878888888888889</v>
      </c>
      <c r="F56" s="1">
        <v>3</v>
      </c>
      <c r="G56" s="1" t="s">
        <v>10</v>
      </c>
      <c r="H56" s="1" t="s">
        <v>48</v>
      </c>
      <c r="I56" s="16">
        <v>37427</v>
      </c>
      <c r="J56" s="1">
        <v>2.771111111111111</v>
      </c>
      <c r="L56" s="1" t="s">
        <v>9</v>
      </c>
      <c r="M56" s="16">
        <v>36732</v>
      </c>
      <c r="N56" s="16" t="s">
        <v>53</v>
      </c>
      <c r="O56" s="1">
        <v>5.0566666666666675</v>
      </c>
    </row>
    <row r="57" spans="1:15" ht="12.75">
      <c r="A57" s="1">
        <v>4</v>
      </c>
      <c r="B57" s="1" t="s">
        <v>10</v>
      </c>
      <c r="C57" s="16">
        <v>37427</v>
      </c>
      <c r="D57" s="1">
        <v>3.751111111111111</v>
      </c>
      <c r="F57" s="1">
        <v>4</v>
      </c>
      <c r="G57" s="1" t="s">
        <v>10</v>
      </c>
      <c r="H57" s="1" t="s">
        <v>48</v>
      </c>
      <c r="I57" s="16">
        <v>37427</v>
      </c>
      <c r="J57" s="1">
        <v>3.751111111111111</v>
      </c>
      <c r="L57" s="1" t="s">
        <v>11</v>
      </c>
      <c r="M57" s="16">
        <v>36732</v>
      </c>
      <c r="N57" s="16" t="s">
        <v>53</v>
      </c>
      <c r="O57" s="1">
        <v>5.25</v>
      </c>
    </row>
    <row r="58" spans="1:15" ht="12.75">
      <c r="A58" s="1">
        <v>4</v>
      </c>
      <c r="B58" s="1" t="s">
        <v>11</v>
      </c>
      <c r="C58" s="16">
        <v>37427</v>
      </c>
      <c r="D58" s="1">
        <v>3.9711111111111115</v>
      </c>
      <c r="F58" s="1">
        <v>5</v>
      </c>
      <c r="G58" s="1" t="s">
        <v>10</v>
      </c>
      <c r="H58" s="1" t="s">
        <v>48</v>
      </c>
      <c r="I58" s="16">
        <v>37427</v>
      </c>
      <c r="J58" s="1">
        <v>3.462222222222222</v>
      </c>
      <c r="L58" s="1" t="s">
        <v>9</v>
      </c>
      <c r="M58" s="16">
        <v>36732</v>
      </c>
      <c r="N58" s="16" t="s">
        <v>53</v>
      </c>
      <c r="O58" s="1">
        <v>4.217777777777777</v>
      </c>
    </row>
    <row r="59" spans="1:15" ht="12.75">
      <c r="A59" s="1">
        <v>4</v>
      </c>
      <c r="B59" s="1" t="s">
        <v>12</v>
      </c>
      <c r="C59" s="16">
        <v>37427</v>
      </c>
      <c r="D59" s="1">
        <v>3.79</v>
      </c>
      <c r="F59" s="1">
        <v>1</v>
      </c>
      <c r="G59" s="1" t="s">
        <v>10</v>
      </c>
      <c r="H59" s="1" t="s">
        <v>48</v>
      </c>
      <c r="I59" s="16">
        <v>37462</v>
      </c>
      <c r="J59" s="1">
        <v>4.1866666666666665</v>
      </c>
      <c r="L59" s="1" t="s">
        <v>11</v>
      </c>
      <c r="M59" s="16">
        <v>36732</v>
      </c>
      <c r="N59" s="16" t="s">
        <v>53</v>
      </c>
      <c r="O59" s="1">
        <v>4.3244444444444445</v>
      </c>
    </row>
    <row r="60" spans="1:15" ht="12.75">
      <c r="A60" s="1">
        <v>5</v>
      </c>
      <c r="B60" s="1" t="s">
        <v>9</v>
      </c>
      <c r="C60" s="16">
        <v>37427</v>
      </c>
      <c r="D60" s="1">
        <v>3.926666666666667</v>
      </c>
      <c r="F60" s="1">
        <v>2</v>
      </c>
      <c r="G60" s="1" t="s">
        <v>10</v>
      </c>
      <c r="H60" s="1" t="s">
        <v>48</v>
      </c>
      <c r="I60" s="16">
        <v>37462</v>
      </c>
      <c r="J60" s="1">
        <v>4.952222222222223</v>
      </c>
      <c r="L60" s="1" t="s">
        <v>9</v>
      </c>
      <c r="M60" s="16">
        <v>36732</v>
      </c>
      <c r="N60" s="16" t="s">
        <v>53</v>
      </c>
      <c r="O60" s="1">
        <v>4.027777777777778</v>
      </c>
    </row>
    <row r="61" spans="1:15" ht="12.75">
      <c r="A61" s="1">
        <v>5</v>
      </c>
      <c r="B61" s="1" t="s">
        <v>10</v>
      </c>
      <c r="C61" s="16">
        <v>37427</v>
      </c>
      <c r="D61" s="1">
        <v>3.462222222222222</v>
      </c>
      <c r="F61" s="1">
        <v>3</v>
      </c>
      <c r="G61" s="1" t="s">
        <v>10</v>
      </c>
      <c r="H61" s="1" t="s">
        <v>48</v>
      </c>
      <c r="I61" s="16">
        <v>37462</v>
      </c>
      <c r="J61" s="1">
        <v>3.7355555555555555</v>
      </c>
      <c r="L61" s="1" t="s">
        <v>11</v>
      </c>
      <c r="M61" s="16">
        <v>36732</v>
      </c>
      <c r="N61" s="16" t="s">
        <v>53</v>
      </c>
      <c r="O61" s="1">
        <v>5.98</v>
      </c>
    </row>
    <row r="62" spans="1:15" ht="12.75">
      <c r="A62" s="1">
        <v>5</v>
      </c>
      <c r="B62" s="1" t="s">
        <v>11</v>
      </c>
      <c r="C62" s="16">
        <v>37427</v>
      </c>
      <c r="D62" s="1">
        <v>3.7677777777777774</v>
      </c>
      <c r="F62" s="1">
        <v>4</v>
      </c>
      <c r="G62" s="1" t="s">
        <v>10</v>
      </c>
      <c r="H62" s="1" t="s">
        <v>48</v>
      </c>
      <c r="I62" s="16">
        <v>37462</v>
      </c>
      <c r="J62" s="1">
        <v>4.492222222222222</v>
      </c>
      <c r="L62" s="1" t="s">
        <v>9</v>
      </c>
      <c r="M62" s="16">
        <v>36732</v>
      </c>
      <c r="N62" s="16" t="s">
        <v>53</v>
      </c>
      <c r="O62" s="1">
        <v>3.6888888888888887</v>
      </c>
    </row>
    <row r="63" spans="1:15" ht="12.75">
      <c r="A63" s="1">
        <v>5</v>
      </c>
      <c r="B63" s="1" t="s">
        <v>12</v>
      </c>
      <c r="C63" s="16">
        <v>37427</v>
      </c>
      <c r="D63" s="1">
        <v>4.165555555555556</v>
      </c>
      <c r="F63" s="1">
        <v>5</v>
      </c>
      <c r="G63" s="1" t="s">
        <v>10</v>
      </c>
      <c r="H63" s="1" t="s">
        <v>48</v>
      </c>
      <c r="I63" s="16">
        <v>37462</v>
      </c>
      <c r="J63" s="1">
        <v>4.25</v>
      </c>
      <c r="L63" s="1" t="s">
        <v>11</v>
      </c>
      <c r="M63" s="16">
        <v>36732</v>
      </c>
      <c r="N63" s="16" t="s">
        <v>53</v>
      </c>
      <c r="O63" s="1">
        <v>4.774444444444445</v>
      </c>
    </row>
    <row r="64" spans="1:17" ht="12.75">
      <c r="A64" s="1">
        <v>1</v>
      </c>
      <c r="B64" s="1" t="s">
        <v>9</v>
      </c>
      <c r="C64" s="16">
        <v>36712</v>
      </c>
      <c r="D64" s="1">
        <v>4.6611111111111105</v>
      </c>
      <c r="F64" s="1">
        <v>1</v>
      </c>
      <c r="G64" s="1" t="s">
        <v>11</v>
      </c>
      <c r="H64" s="1" t="s">
        <v>49</v>
      </c>
      <c r="I64" s="16">
        <v>36672</v>
      </c>
      <c r="J64" s="1">
        <v>2.002222222222222</v>
      </c>
      <c r="L64" s="1" t="s">
        <v>10</v>
      </c>
      <c r="M64" s="16">
        <v>36672</v>
      </c>
      <c r="N64" s="16" t="s">
        <v>11</v>
      </c>
      <c r="O64" s="1">
        <v>1.9766666666666668</v>
      </c>
      <c r="P64">
        <f>AVERAGE(O64:O73)</f>
        <v>2.0823333333333336</v>
      </c>
      <c r="Q64">
        <f>STDEV(O64:O73)/SQRT(10)</f>
        <v>0.07298034197988343</v>
      </c>
    </row>
    <row r="65" spans="1:15" ht="12.75">
      <c r="A65" s="1">
        <v>1</v>
      </c>
      <c r="B65" s="1" t="s">
        <v>10</v>
      </c>
      <c r="C65" s="16">
        <v>36712</v>
      </c>
      <c r="D65" s="1">
        <v>3.6555555555555554</v>
      </c>
      <c r="F65" s="1">
        <v>2</v>
      </c>
      <c r="G65" s="1" t="s">
        <v>11</v>
      </c>
      <c r="H65" s="1" t="s">
        <v>49</v>
      </c>
      <c r="I65" s="16">
        <v>36672</v>
      </c>
      <c r="J65" s="1">
        <v>2.273333333333333</v>
      </c>
      <c r="L65" s="1" t="s">
        <v>12</v>
      </c>
      <c r="M65" s="16">
        <v>36672</v>
      </c>
      <c r="N65" s="16" t="s">
        <v>11</v>
      </c>
      <c r="O65" s="1">
        <v>2.5888888888888886</v>
      </c>
    </row>
    <row r="66" spans="1:15" ht="12.75">
      <c r="A66" s="1">
        <v>1</v>
      </c>
      <c r="B66" s="1" t="s">
        <v>11</v>
      </c>
      <c r="C66" s="16">
        <v>36712</v>
      </c>
      <c r="D66" s="1">
        <v>4.631111111111111</v>
      </c>
      <c r="F66" s="1">
        <v>3</v>
      </c>
      <c r="G66" s="1" t="s">
        <v>11</v>
      </c>
      <c r="H66" s="1" t="s">
        <v>49</v>
      </c>
      <c r="I66" s="16">
        <v>36672</v>
      </c>
      <c r="J66" s="1">
        <v>1.8777777777777775</v>
      </c>
      <c r="L66" s="1" t="s">
        <v>10</v>
      </c>
      <c r="M66" s="16">
        <v>36672</v>
      </c>
      <c r="N66" s="16" t="s">
        <v>11</v>
      </c>
      <c r="O66" s="1">
        <v>2.283333333333333</v>
      </c>
    </row>
    <row r="67" spans="1:15" ht="12.75">
      <c r="A67" s="1">
        <v>1</v>
      </c>
      <c r="B67" s="1" t="s">
        <v>12</v>
      </c>
      <c r="C67" s="16">
        <v>36712</v>
      </c>
      <c r="D67" s="1">
        <v>4.7188888888888885</v>
      </c>
      <c r="F67" s="1">
        <v>4</v>
      </c>
      <c r="G67" s="1" t="s">
        <v>11</v>
      </c>
      <c r="H67" s="1" t="s">
        <v>49</v>
      </c>
      <c r="I67" s="16">
        <v>36672</v>
      </c>
      <c r="J67" s="1">
        <v>3.2488888888888887</v>
      </c>
      <c r="L67" s="1" t="s">
        <v>12</v>
      </c>
      <c r="M67" s="16">
        <v>36672</v>
      </c>
      <c r="N67" s="16" t="s">
        <v>11</v>
      </c>
      <c r="O67" s="1">
        <v>2.0677777777777777</v>
      </c>
    </row>
    <row r="68" spans="1:15" ht="12.75">
      <c r="A68" s="1">
        <v>2</v>
      </c>
      <c r="B68" s="1" t="s">
        <v>9</v>
      </c>
      <c r="C68" s="16">
        <v>36712</v>
      </c>
      <c r="D68" s="1">
        <v>5.111111111111111</v>
      </c>
      <c r="F68" s="1">
        <v>5</v>
      </c>
      <c r="G68" s="1" t="s">
        <v>11</v>
      </c>
      <c r="H68" s="1" t="s">
        <v>49</v>
      </c>
      <c r="I68" s="16">
        <v>36672</v>
      </c>
      <c r="J68" s="1">
        <v>2.3855555555555554</v>
      </c>
      <c r="L68" s="1" t="s">
        <v>10</v>
      </c>
      <c r="M68" s="16">
        <v>36672</v>
      </c>
      <c r="N68" s="16" t="s">
        <v>11</v>
      </c>
      <c r="O68" s="1">
        <v>1.847777777777778</v>
      </c>
    </row>
    <row r="69" spans="1:15" ht="12.75">
      <c r="A69" s="1">
        <v>2</v>
      </c>
      <c r="B69" s="1" t="s">
        <v>10</v>
      </c>
      <c r="C69" s="16">
        <v>36712</v>
      </c>
      <c r="D69" s="1">
        <v>5.195555555555555</v>
      </c>
      <c r="F69" s="1">
        <v>1</v>
      </c>
      <c r="G69" s="1" t="s">
        <v>11</v>
      </c>
      <c r="H69" s="1" t="s">
        <v>49</v>
      </c>
      <c r="I69" s="16">
        <v>36685</v>
      </c>
      <c r="J69" s="1">
        <v>3.001111111111111</v>
      </c>
      <c r="L69" s="1" t="s">
        <v>12</v>
      </c>
      <c r="M69" s="16">
        <v>36672</v>
      </c>
      <c r="N69" s="16" t="s">
        <v>11</v>
      </c>
      <c r="O69" s="1">
        <v>2.258888888888889</v>
      </c>
    </row>
    <row r="70" spans="1:15" ht="12.75">
      <c r="A70" s="1">
        <v>2</v>
      </c>
      <c r="B70" s="1" t="s">
        <v>11</v>
      </c>
      <c r="C70" s="16">
        <v>36712</v>
      </c>
      <c r="D70" s="1">
        <v>5.278888888888889</v>
      </c>
      <c r="F70" s="1">
        <v>2</v>
      </c>
      <c r="G70" s="1" t="s">
        <v>11</v>
      </c>
      <c r="H70" s="1" t="s">
        <v>49</v>
      </c>
      <c r="I70" s="16">
        <v>36685</v>
      </c>
      <c r="J70" s="1">
        <v>3.707777777777778</v>
      </c>
      <c r="L70" s="1" t="s">
        <v>10</v>
      </c>
      <c r="M70" s="16">
        <v>36672</v>
      </c>
      <c r="N70" s="16" t="s">
        <v>11</v>
      </c>
      <c r="O70" s="1">
        <v>1.9522222222222225</v>
      </c>
    </row>
    <row r="71" spans="1:15" ht="12.75">
      <c r="A71" s="1">
        <v>2</v>
      </c>
      <c r="B71" s="1" t="s">
        <v>12</v>
      </c>
      <c r="C71" s="16">
        <v>36712</v>
      </c>
      <c r="D71" s="1">
        <v>5.348888888888889</v>
      </c>
      <c r="F71" s="1">
        <v>3</v>
      </c>
      <c r="G71" s="1" t="s">
        <v>11</v>
      </c>
      <c r="H71" s="1" t="s">
        <v>49</v>
      </c>
      <c r="I71" s="16">
        <v>36685</v>
      </c>
      <c r="J71" s="1">
        <v>2.9055555555555554</v>
      </c>
      <c r="L71" s="1" t="s">
        <v>12</v>
      </c>
      <c r="M71" s="16">
        <v>36672</v>
      </c>
      <c r="N71" s="16" t="s">
        <v>11</v>
      </c>
      <c r="O71" s="1">
        <v>2.041111111111111</v>
      </c>
    </row>
    <row r="72" spans="1:15" ht="12.75">
      <c r="A72" s="1">
        <v>3</v>
      </c>
      <c r="B72" s="1" t="s">
        <v>9</v>
      </c>
      <c r="C72" s="16">
        <v>36712</v>
      </c>
      <c r="D72" s="1">
        <v>3.598888888888889</v>
      </c>
      <c r="F72" s="1">
        <v>4</v>
      </c>
      <c r="G72" s="1" t="s">
        <v>11</v>
      </c>
      <c r="H72" s="1" t="s">
        <v>49</v>
      </c>
      <c r="I72" s="16">
        <v>36685</v>
      </c>
      <c r="J72" s="1">
        <v>4.844444444444444</v>
      </c>
      <c r="L72" s="1" t="s">
        <v>10</v>
      </c>
      <c r="M72" s="16">
        <v>36672</v>
      </c>
      <c r="N72" s="16" t="s">
        <v>11</v>
      </c>
      <c r="O72" s="1">
        <v>1.8711111111111112</v>
      </c>
    </row>
    <row r="73" spans="1:15" ht="12.75">
      <c r="A73" s="1">
        <v>3</v>
      </c>
      <c r="B73" s="1" t="s">
        <v>10</v>
      </c>
      <c r="C73" s="16">
        <v>36712</v>
      </c>
      <c r="D73" s="1">
        <v>3.4188888888888886</v>
      </c>
      <c r="F73" s="1">
        <v>5</v>
      </c>
      <c r="G73" s="1" t="s">
        <v>11</v>
      </c>
      <c r="H73" s="1" t="s">
        <v>49</v>
      </c>
      <c r="I73" s="16">
        <v>36685</v>
      </c>
      <c r="J73" s="1">
        <v>3.384444444444444</v>
      </c>
      <c r="L73" s="1" t="s">
        <v>12</v>
      </c>
      <c r="M73" s="16">
        <v>36672</v>
      </c>
      <c r="N73" s="16" t="s">
        <v>11</v>
      </c>
      <c r="O73" s="1">
        <v>1.935555555555556</v>
      </c>
    </row>
    <row r="74" spans="1:17" ht="12.75">
      <c r="A74" s="1">
        <v>3</v>
      </c>
      <c r="B74" s="1" t="s">
        <v>11</v>
      </c>
      <c r="C74" s="16">
        <v>36712</v>
      </c>
      <c r="D74" s="1">
        <v>4.5633333333333335</v>
      </c>
      <c r="F74" s="1">
        <v>1</v>
      </c>
      <c r="G74" s="1" t="s">
        <v>11</v>
      </c>
      <c r="H74" s="1" t="s">
        <v>49</v>
      </c>
      <c r="I74" s="16">
        <v>36712</v>
      </c>
      <c r="J74" s="1">
        <v>4.631111111111111</v>
      </c>
      <c r="L74" s="1" t="s">
        <v>10</v>
      </c>
      <c r="M74" s="16">
        <v>36685</v>
      </c>
      <c r="N74" s="16" t="s">
        <v>11</v>
      </c>
      <c r="O74" s="1">
        <v>4.01</v>
      </c>
      <c r="P74">
        <f>AVERAGE(O74:O83)</f>
        <v>4.021555555555556</v>
      </c>
      <c r="Q74">
        <f>STDEV(O74:O83)/SQRT(10)</f>
        <v>0.21657454198483073</v>
      </c>
    </row>
    <row r="75" spans="1:15" ht="12.75">
      <c r="A75" s="1">
        <v>3</v>
      </c>
      <c r="B75" s="1" t="s">
        <v>12</v>
      </c>
      <c r="C75" s="16">
        <v>36712</v>
      </c>
      <c r="D75" s="1">
        <v>4.36</v>
      </c>
      <c r="F75" s="1">
        <v>2</v>
      </c>
      <c r="G75" s="1" t="s">
        <v>11</v>
      </c>
      <c r="H75" s="1" t="s">
        <v>49</v>
      </c>
      <c r="I75" s="16">
        <v>36712</v>
      </c>
      <c r="J75" s="1">
        <v>5.278888888888889</v>
      </c>
      <c r="L75" s="1" t="s">
        <v>12</v>
      </c>
      <c r="M75" s="16">
        <v>36685</v>
      </c>
      <c r="N75" s="16" t="s">
        <v>11</v>
      </c>
      <c r="O75" s="1">
        <v>5.66</v>
      </c>
    </row>
    <row r="76" spans="1:15" ht="12.75">
      <c r="A76" s="1">
        <v>4</v>
      </c>
      <c r="B76" s="1" t="s">
        <v>9</v>
      </c>
      <c r="C76" s="16">
        <v>36712</v>
      </c>
      <c r="D76" s="1">
        <v>4.167777777777778</v>
      </c>
      <c r="F76" s="1">
        <v>3</v>
      </c>
      <c r="G76" s="1" t="s">
        <v>11</v>
      </c>
      <c r="H76" s="1" t="s">
        <v>49</v>
      </c>
      <c r="I76" s="16">
        <v>36712</v>
      </c>
      <c r="J76" s="1">
        <v>4.5633333333333335</v>
      </c>
      <c r="L76" s="1" t="s">
        <v>10</v>
      </c>
      <c r="M76" s="16">
        <v>36685</v>
      </c>
      <c r="N76" s="16" t="s">
        <v>11</v>
      </c>
      <c r="O76" s="1">
        <v>3.621111111111111</v>
      </c>
    </row>
    <row r="77" spans="1:15" ht="12.75">
      <c r="A77" s="1">
        <v>4</v>
      </c>
      <c r="B77" s="1" t="s">
        <v>10</v>
      </c>
      <c r="C77" s="16">
        <v>36712</v>
      </c>
      <c r="D77" s="1">
        <v>4.547777777777777</v>
      </c>
      <c r="F77" s="1">
        <v>4</v>
      </c>
      <c r="G77" s="1" t="s">
        <v>11</v>
      </c>
      <c r="H77" s="1" t="s">
        <v>49</v>
      </c>
      <c r="I77" s="16">
        <v>36712</v>
      </c>
      <c r="J77" s="1">
        <v>6.357222222222222</v>
      </c>
      <c r="L77" s="1" t="s">
        <v>12</v>
      </c>
      <c r="M77" s="16">
        <v>36685</v>
      </c>
      <c r="N77" s="16" t="s">
        <v>11</v>
      </c>
      <c r="O77" s="1">
        <v>4.665555555555556</v>
      </c>
    </row>
    <row r="78" spans="1:15" ht="12.75">
      <c r="A78" s="1">
        <v>4</v>
      </c>
      <c r="B78" s="1" t="s">
        <v>11</v>
      </c>
      <c r="C78" s="16">
        <v>36712</v>
      </c>
      <c r="D78" s="1">
        <v>6.357222222222222</v>
      </c>
      <c r="F78" s="1">
        <v>5</v>
      </c>
      <c r="G78" s="1" t="s">
        <v>11</v>
      </c>
      <c r="H78" s="1" t="s">
        <v>49</v>
      </c>
      <c r="I78" s="16">
        <v>36712</v>
      </c>
      <c r="J78" s="1">
        <v>4.648888888888888</v>
      </c>
      <c r="L78" s="1" t="s">
        <v>10</v>
      </c>
      <c r="M78" s="16">
        <v>36685</v>
      </c>
      <c r="N78" s="16" t="s">
        <v>11</v>
      </c>
      <c r="O78" s="1">
        <v>3.3255555555555554</v>
      </c>
    </row>
    <row r="79" spans="1:15" ht="12.75">
      <c r="A79" s="1">
        <v>4</v>
      </c>
      <c r="B79" s="1" t="s">
        <v>12</v>
      </c>
      <c r="C79" s="16">
        <v>36712</v>
      </c>
      <c r="D79" s="1">
        <v>4.657777777777778</v>
      </c>
      <c r="F79" s="1">
        <v>1</v>
      </c>
      <c r="G79" s="1" t="s">
        <v>11</v>
      </c>
      <c r="H79" s="1" t="s">
        <v>49</v>
      </c>
      <c r="I79" s="16">
        <v>36726</v>
      </c>
      <c r="J79" s="1">
        <v>4.821111111111112</v>
      </c>
      <c r="L79" s="1" t="s">
        <v>12</v>
      </c>
      <c r="M79" s="16">
        <v>36685</v>
      </c>
      <c r="N79" s="16" t="s">
        <v>11</v>
      </c>
      <c r="O79" s="1">
        <v>3.8266666666666667</v>
      </c>
    </row>
    <row r="80" spans="1:15" ht="12.75">
      <c r="A80" s="1">
        <v>5</v>
      </c>
      <c r="B80" s="1" t="s">
        <v>9</v>
      </c>
      <c r="C80" s="16">
        <v>36712</v>
      </c>
      <c r="D80" s="1">
        <v>4.851111111111112</v>
      </c>
      <c r="F80" s="1">
        <v>2</v>
      </c>
      <c r="G80" s="1" t="s">
        <v>11</v>
      </c>
      <c r="H80" s="1" t="s">
        <v>49</v>
      </c>
      <c r="I80" s="16">
        <v>36726</v>
      </c>
      <c r="J80" s="1">
        <v>5.062777777777778</v>
      </c>
      <c r="L80" s="1" t="s">
        <v>10</v>
      </c>
      <c r="M80" s="16">
        <v>36685</v>
      </c>
      <c r="N80" s="16" t="s">
        <v>11</v>
      </c>
      <c r="O80" s="1">
        <v>3.4466666666666668</v>
      </c>
    </row>
    <row r="81" spans="1:15" ht="12.75">
      <c r="A81" s="1">
        <v>5</v>
      </c>
      <c r="B81" s="1" t="s">
        <v>10</v>
      </c>
      <c r="C81" s="16">
        <v>36712</v>
      </c>
      <c r="D81" s="1">
        <v>4.763333333333333</v>
      </c>
      <c r="F81" s="1">
        <v>3</v>
      </c>
      <c r="G81" s="1" t="s">
        <v>11</v>
      </c>
      <c r="H81" s="1" t="s">
        <v>49</v>
      </c>
      <c r="I81" s="16">
        <v>36726</v>
      </c>
      <c r="J81" s="1">
        <v>4.386666666666667</v>
      </c>
      <c r="L81" s="1" t="s">
        <v>12</v>
      </c>
      <c r="M81" s="16">
        <v>36685</v>
      </c>
      <c r="N81" s="16" t="s">
        <v>11</v>
      </c>
      <c r="O81" s="1">
        <v>3.9488888888888893</v>
      </c>
    </row>
    <row r="82" spans="1:15" ht="12.75">
      <c r="A82" s="1">
        <v>5</v>
      </c>
      <c r="B82" s="1" t="s">
        <v>11</v>
      </c>
      <c r="C82" s="16">
        <v>36712</v>
      </c>
      <c r="D82" s="1">
        <v>4.648888888888888</v>
      </c>
      <c r="F82" s="1">
        <v>4</v>
      </c>
      <c r="G82" s="1" t="s">
        <v>11</v>
      </c>
      <c r="H82" s="1" t="s">
        <v>49</v>
      </c>
      <c r="I82" s="16">
        <v>36726</v>
      </c>
      <c r="J82" s="1">
        <v>5.477777777777778</v>
      </c>
      <c r="L82" s="1" t="s">
        <v>10</v>
      </c>
      <c r="M82" s="16">
        <v>36685</v>
      </c>
      <c r="N82" s="16" t="s">
        <v>11</v>
      </c>
      <c r="O82" s="1">
        <v>3.7</v>
      </c>
    </row>
    <row r="83" spans="1:15" ht="12.75">
      <c r="A83" s="1">
        <v>5</v>
      </c>
      <c r="B83" s="1" t="s">
        <v>12</v>
      </c>
      <c r="C83" s="16">
        <v>36712</v>
      </c>
      <c r="D83" s="1">
        <v>4.006666666666667</v>
      </c>
      <c r="F83" s="1">
        <v>5</v>
      </c>
      <c r="G83" s="1" t="s">
        <v>11</v>
      </c>
      <c r="H83" s="1" t="s">
        <v>49</v>
      </c>
      <c r="I83" s="16">
        <v>36726</v>
      </c>
      <c r="J83" s="1">
        <v>4.194444444444444</v>
      </c>
      <c r="L83" s="1" t="s">
        <v>12</v>
      </c>
      <c r="M83" s="16">
        <v>36685</v>
      </c>
      <c r="N83" s="16" t="s">
        <v>11</v>
      </c>
      <c r="O83" s="1">
        <v>4.01111111111111</v>
      </c>
    </row>
    <row r="84" spans="1:17" ht="12.75">
      <c r="A84" s="1">
        <v>1</v>
      </c>
      <c r="B84" s="1" t="s">
        <v>9</v>
      </c>
      <c r="C84" s="16">
        <v>36726</v>
      </c>
      <c r="D84" s="1">
        <v>5.4444444444444455</v>
      </c>
      <c r="F84" s="1">
        <v>1</v>
      </c>
      <c r="G84" s="1" t="s">
        <v>11</v>
      </c>
      <c r="H84" s="1" t="s">
        <v>49</v>
      </c>
      <c r="I84" s="16">
        <v>37427</v>
      </c>
      <c r="J84" s="1">
        <v>3.39</v>
      </c>
      <c r="L84" s="1" t="s">
        <v>10</v>
      </c>
      <c r="M84" s="16">
        <v>36697</v>
      </c>
      <c r="N84" s="16" t="s">
        <v>11</v>
      </c>
      <c r="O84" s="1">
        <v>3.1233333333333335</v>
      </c>
      <c r="P84">
        <f>AVERAGE(O84:O93)</f>
        <v>3.613666666666666</v>
      </c>
      <c r="Q84">
        <f>STDEV(O84:O93)/SQRT(10)</f>
        <v>0.15571667581724205</v>
      </c>
    </row>
    <row r="85" spans="1:15" ht="12.75">
      <c r="A85" s="1">
        <v>1</v>
      </c>
      <c r="B85" s="1" t="s">
        <v>10</v>
      </c>
      <c r="C85" s="16">
        <v>36726</v>
      </c>
      <c r="D85" s="1">
        <v>3.6944444444444446</v>
      </c>
      <c r="F85" s="1">
        <v>2</v>
      </c>
      <c r="G85" s="1" t="s">
        <v>11</v>
      </c>
      <c r="H85" s="1" t="s">
        <v>49</v>
      </c>
      <c r="I85" s="16">
        <v>37427</v>
      </c>
      <c r="J85" s="1">
        <v>4.1066666666666665</v>
      </c>
      <c r="L85" s="1" t="s">
        <v>12</v>
      </c>
      <c r="M85" s="16">
        <v>36697</v>
      </c>
      <c r="N85" s="16" t="s">
        <v>11</v>
      </c>
      <c r="O85" s="1">
        <v>4.027777777777778</v>
      </c>
    </row>
    <row r="86" spans="1:15" ht="12.75">
      <c r="A86" s="1">
        <v>1</v>
      </c>
      <c r="B86" s="1" t="s">
        <v>11</v>
      </c>
      <c r="C86" s="16">
        <v>36726</v>
      </c>
      <c r="D86" s="1">
        <v>4.821111111111112</v>
      </c>
      <c r="F86" s="1">
        <v>3</v>
      </c>
      <c r="G86" s="1" t="s">
        <v>11</v>
      </c>
      <c r="H86" s="1" t="s">
        <v>49</v>
      </c>
      <c r="I86" s="16">
        <v>37427</v>
      </c>
      <c r="J86" s="1">
        <v>3.501111111111111</v>
      </c>
      <c r="L86" s="1" t="s">
        <v>10</v>
      </c>
      <c r="M86" s="16">
        <v>36697</v>
      </c>
      <c r="N86" s="16" t="s">
        <v>11</v>
      </c>
      <c r="O86" s="1">
        <v>4.32</v>
      </c>
    </row>
    <row r="87" spans="1:15" ht="12.75">
      <c r="A87" s="1">
        <v>1</v>
      </c>
      <c r="B87" s="1" t="s">
        <v>12</v>
      </c>
      <c r="C87" s="16">
        <v>36726</v>
      </c>
      <c r="D87" s="1">
        <v>6.326666666666667</v>
      </c>
      <c r="F87" s="1">
        <v>4</v>
      </c>
      <c r="G87" s="1" t="s">
        <v>11</v>
      </c>
      <c r="H87" s="1" t="s">
        <v>49</v>
      </c>
      <c r="I87" s="16">
        <v>37427</v>
      </c>
      <c r="J87" s="1">
        <v>3.9711111111111115</v>
      </c>
      <c r="L87" s="1" t="s">
        <v>12</v>
      </c>
      <c r="M87" s="16">
        <v>36697</v>
      </c>
      <c r="N87" s="16" t="s">
        <v>11</v>
      </c>
      <c r="O87" s="1">
        <v>3.533333333333333</v>
      </c>
    </row>
    <row r="88" spans="1:15" ht="12.75">
      <c r="A88" s="1">
        <v>2</v>
      </c>
      <c r="B88" s="1" t="s">
        <v>9</v>
      </c>
      <c r="C88" s="16">
        <v>36726</v>
      </c>
      <c r="D88" s="1">
        <v>4.903333333333333</v>
      </c>
      <c r="F88" s="1">
        <v>5</v>
      </c>
      <c r="G88" s="1" t="s">
        <v>11</v>
      </c>
      <c r="H88" s="1" t="s">
        <v>49</v>
      </c>
      <c r="I88" s="16">
        <v>37427</v>
      </c>
      <c r="J88" s="1">
        <v>3.7677777777777774</v>
      </c>
      <c r="L88" s="1" t="s">
        <v>10</v>
      </c>
      <c r="M88" s="16">
        <v>36697</v>
      </c>
      <c r="N88" s="16" t="s">
        <v>11</v>
      </c>
      <c r="O88" s="1">
        <v>2.771111111111111</v>
      </c>
    </row>
    <row r="89" spans="1:15" ht="12.75">
      <c r="A89" s="1">
        <v>2</v>
      </c>
      <c r="B89" s="1" t="s">
        <v>10</v>
      </c>
      <c r="C89" s="16">
        <v>36726</v>
      </c>
      <c r="D89" s="1">
        <v>4.661111111111111</v>
      </c>
      <c r="F89" s="1">
        <v>1</v>
      </c>
      <c r="G89" s="1" t="s">
        <v>11</v>
      </c>
      <c r="H89" s="1" t="s">
        <v>49</v>
      </c>
      <c r="I89" s="16">
        <v>37462</v>
      </c>
      <c r="J89" s="1">
        <v>4.845555555555555</v>
      </c>
      <c r="L89" s="1" t="s">
        <v>12</v>
      </c>
      <c r="M89" s="16">
        <v>36697</v>
      </c>
      <c r="N89" s="16" t="s">
        <v>11</v>
      </c>
      <c r="O89" s="1">
        <v>3.192222222222222</v>
      </c>
    </row>
    <row r="90" spans="1:15" ht="12.75">
      <c r="A90" s="1">
        <v>2</v>
      </c>
      <c r="B90" s="1" t="s">
        <v>11</v>
      </c>
      <c r="C90" s="16">
        <v>36726</v>
      </c>
      <c r="D90" s="1">
        <v>5.062777777777778</v>
      </c>
      <c r="F90" s="1">
        <v>2</v>
      </c>
      <c r="G90" s="1" t="s">
        <v>11</v>
      </c>
      <c r="H90" s="1" t="s">
        <v>49</v>
      </c>
      <c r="I90" s="16">
        <v>37462</v>
      </c>
      <c r="J90" s="1">
        <v>5.25</v>
      </c>
      <c r="L90" s="1" t="s">
        <v>10</v>
      </c>
      <c r="M90" s="16">
        <v>36697</v>
      </c>
      <c r="N90" s="16" t="s">
        <v>11</v>
      </c>
      <c r="O90" s="1">
        <v>3.751111111111111</v>
      </c>
    </row>
    <row r="91" spans="1:15" ht="12.75">
      <c r="A91" s="1">
        <v>2</v>
      </c>
      <c r="B91" s="1" t="s">
        <v>12</v>
      </c>
      <c r="C91" s="16">
        <v>36726</v>
      </c>
      <c r="D91" s="1">
        <v>5.411111111111111</v>
      </c>
      <c r="F91" s="1">
        <v>3</v>
      </c>
      <c r="G91" s="1" t="s">
        <v>11</v>
      </c>
      <c r="H91" s="1" t="s">
        <v>49</v>
      </c>
      <c r="I91" s="16">
        <v>37462</v>
      </c>
      <c r="J91" s="1">
        <v>4.3244444444444445</v>
      </c>
      <c r="L91" s="1" t="s">
        <v>12</v>
      </c>
      <c r="M91" s="16">
        <v>36697</v>
      </c>
      <c r="N91" s="16" t="s">
        <v>11</v>
      </c>
      <c r="O91" s="1">
        <v>3.79</v>
      </c>
    </row>
    <row r="92" spans="1:15" ht="12.75">
      <c r="A92" s="1">
        <v>3</v>
      </c>
      <c r="B92" s="1" t="s">
        <v>9</v>
      </c>
      <c r="C92" s="16">
        <v>36726</v>
      </c>
      <c r="D92" s="1">
        <v>4.046666666666667</v>
      </c>
      <c r="F92" s="1">
        <v>4</v>
      </c>
      <c r="G92" s="1" t="s">
        <v>11</v>
      </c>
      <c r="H92" s="1" t="s">
        <v>49</v>
      </c>
      <c r="I92" s="16">
        <v>37462</v>
      </c>
      <c r="J92" s="1">
        <v>5.98</v>
      </c>
      <c r="L92" s="1" t="s">
        <v>10</v>
      </c>
      <c r="M92" s="16">
        <v>36697</v>
      </c>
      <c r="N92" s="16" t="s">
        <v>11</v>
      </c>
      <c r="O92" s="1">
        <v>3.462222222222222</v>
      </c>
    </row>
    <row r="93" spans="1:15" ht="12.75">
      <c r="A93" s="1">
        <v>3</v>
      </c>
      <c r="B93" s="1" t="s">
        <v>10</v>
      </c>
      <c r="C93" s="16">
        <v>36726</v>
      </c>
      <c r="D93" s="1">
        <v>3.244444444444444</v>
      </c>
      <c r="F93" s="1">
        <v>5</v>
      </c>
      <c r="G93" s="1" t="s">
        <v>11</v>
      </c>
      <c r="H93" s="1" t="s">
        <v>49</v>
      </c>
      <c r="I93" s="16">
        <v>37462</v>
      </c>
      <c r="J93" s="1">
        <v>4.774444444444445</v>
      </c>
      <c r="L93" s="1" t="s">
        <v>12</v>
      </c>
      <c r="M93" s="16">
        <v>36697</v>
      </c>
      <c r="N93" s="16" t="s">
        <v>11</v>
      </c>
      <c r="O93" s="1">
        <v>4.165555555555556</v>
      </c>
    </row>
    <row r="94" spans="1:17" ht="12.75">
      <c r="A94" s="1">
        <v>3</v>
      </c>
      <c r="B94" s="1" t="s">
        <v>11</v>
      </c>
      <c r="C94" s="16">
        <v>36726</v>
      </c>
      <c r="D94" s="1">
        <v>4.386666666666667</v>
      </c>
      <c r="F94" s="1">
        <v>1</v>
      </c>
      <c r="G94" s="1" t="s">
        <v>12</v>
      </c>
      <c r="H94" s="1" t="s">
        <v>49</v>
      </c>
      <c r="I94" s="16">
        <v>36672</v>
      </c>
      <c r="J94" s="1">
        <v>2.5888888888888886</v>
      </c>
      <c r="L94" s="1" t="s">
        <v>10</v>
      </c>
      <c r="M94" s="16">
        <v>36712</v>
      </c>
      <c r="N94" s="16" t="s">
        <v>11</v>
      </c>
      <c r="O94" s="1">
        <v>3.6555555555555554</v>
      </c>
      <c r="P94">
        <f>AVERAGE(O94:O103)</f>
        <v>4.467333333333334</v>
      </c>
      <c r="Q94">
        <f>STDEV(O94:O103)/SQRT(10)</f>
        <v>0.1967242156156719</v>
      </c>
    </row>
    <row r="95" spans="1:15" ht="12.75">
      <c r="A95" s="1">
        <v>3</v>
      </c>
      <c r="B95" s="1" t="s">
        <v>12</v>
      </c>
      <c r="C95" s="16">
        <v>36726</v>
      </c>
      <c r="D95" s="1">
        <v>4.508888888888889</v>
      </c>
      <c r="F95" s="1">
        <v>2</v>
      </c>
      <c r="G95" s="1" t="s">
        <v>12</v>
      </c>
      <c r="H95" s="1" t="s">
        <v>49</v>
      </c>
      <c r="I95" s="16">
        <v>36672</v>
      </c>
      <c r="J95" s="1">
        <v>2.0677777777777777</v>
      </c>
      <c r="L95" s="1" t="s">
        <v>12</v>
      </c>
      <c r="M95" s="16">
        <v>36712</v>
      </c>
      <c r="N95" s="16" t="s">
        <v>11</v>
      </c>
      <c r="O95" s="1">
        <v>4.7188888888888885</v>
      </c>
    </row>
    <row r="96" spans="1:15" ht="12.75">
      <c r="A96" s="1">
        <v>4</v>
      </c>
      <c r="B96" s="1" t="s">
        <v>9</v>
      </c>
      <c r="C96" s="16">
        <v>36726</v>
      </c>
      <c r="D96" s="1">
        <v>3.7455555555555553</v>
      </c>
      <c r="F96" s="1">
        <v>3</v>
      </c>
      <c r="G96" s="1" t="s">
        <v>12</v>
      </c>
      <c r="H96" s="1" t="s">
        <v>49</v>
      </c>
      <c r="I96" s="16">
        <v>36672</v>
      </c>
      <c r="J96" s="1">
        <v>2.258888888888889</v>
      </c>
      <c r="L96" s="1" t="s">
        <v>10</v>
      </c>
      <c r="M96" s="16">
        <v>36712</v>
      </c>
      <c r="N96" s="16" t="s">
        <v>11</v>
      </c>
      <c r="O96" s="1">
        <v>5.195555555555555</v>
      </c>
    </row>
    <row r="97" spans="1:15" ht="12.75">
      <c r="A97" s="1">
        <v>4</v>
      </c>
      <c r="B97" s="1" t="s">
        <v>10</v>
      </c>
      <c r="C97" s="16">
        <v>36726</v>
      </c>
      <c r="D97" s="1">
        <v>3.638888888888889</v>
      </c>
      <c r="F97" s="1">
        <v>4</v>
      </c>
      <c r="G97" s="1" t="s">
        <v>12</v>
      </c>
      <c r="H97" s="1" t="s">
        <v>49</v>
      </c>
      <c r="I97" s="16">
        <v>36672</v>
      </c>
      <c r="J97" s="1">
        <v>2.041111111111111</v>
      </c>
      <c r="L97" s="1" t="s">
        <v>12</v>
      </c>
      <c r="M97" s="16">
        <v>36712</v>
      </c>
      <c r="N97" s="16" t="s">
        <v>11</v>
      </c>
      <c r="O97" s="1">
        <v>5.348888888888889</v>
      </c>
    </row>
    <row r="98" spans="1:15" ht="12.75">
      <c r="A98" s="1">
        <v>4</v>
      </c>
      <c r="B98" s="1" t="s">
        <v>11</v>
      </c>
      <c r="C98" s="16">
        <v>36726</v>
      </c>
      <c r="D98" s="1">
        <v>5.477777777777778</v>
      </c>
      <c r="F98" s="1">
        <v>5</v>
      </c>
      <c r="G98" s="1" t="s">
        <v>12</v>
      </c>
      <c r="H98" s="1" t="s">
        <v>49</v>
      </c>
      <c r="I98" s="16">
        <v>36672</v>
      </c>
      <c r="J98" s="1">
        <v>1.935555555555556</v>
      </c>
      <c r="L98" s="1" t="s">
        <v>10</v>
      </c>
      <c r="M98" s="16">
        <v>36712</v>
      </c>
      <c r="N98" s="16" t="s">
        <v>11</v>
      </c>
      <c r="O98" s="1">
        <v>3.4188888888888886</v>
      </c>
    </row>
    <row r="99" spans="1:15" ht="12.75">
      <c r="A99" s="1">
        <v>4</v>
      </c>
      <c r="B99" s="1" t="s">
        <v>12</v>
      </c>
      <c r="C99" s="16">
        <v>36726</v>
      </c>
      <c r="D99" s="1">
        <v>4.627777777777777</v>
      </c>
      <c r="F99" s="1">
        <v>1</v>
      </c>
      <c r="G99" s="1" t="s">
        <v>12</v>
      </c>
      <c r="H99" s="1" t="s">
        <v>49</v>
      </c>
      <c r="I99" s="16">
        <v>36685</v>
      </c>
      <c r="J99" s="1">
        <v>5.66</v>
      </c>
      <c r="L99" s="1" t="s">
        <v>12</v>
      </c>
      <c r="M99" s="16">
        <v>36712</v>
      </c>
      <c r="N99" s="16" t="s">
        <v>11</v>
      </c>
      <c r="O99" s="1">
        <v>4.36</v>
      </c>
    </row>
    <row r="100" spans="1:15" ht="12.75">
      <c r="A100" s="1">
        <v>5</v>
      </c>
      <c r="B100" s="1" t="s">
        <v>9</v>
      </c>
      <c r="C100" s="16">
        <v>36726</v>
      </c>
      <c r="D100" s="1">
        <v>4.014444444444444</v>
      </c>
      <c r="F100" s="1">
        <v>2</v>
      </c>
      <c r="G100" s="1" t="s">
        <v>12</v>
      </c>
      <c r="H100" s="1" t="s">
        <v>49</v>
      </c>
      <c r="I100" s="16">
        <v>36685</v>
      </c>
      <c r="J100" s="1">
        <v>4.665555555555556</v>
      </c>
      <c r="L100" s="1" t="s">
        <v>10</v>
      </c>
      <c r="M100" s="16">
        <v>36712</v>
      </c>
      <c r="N100" s="16" t="s">
        <v>11</v>
      </c>
      <c r="O100" s="1">
        <v>4.547777777777777</v>
      </c>
    </row>
    <row r="101" spans="1:15" ht="12.75">
      <c r="A101" s="1">
        <v>5</v>
      </c>
      <c r="B101" s="1" t="s">
        <v>10</v>
      </c>
      <c r="C101" s="16">
        <v>36726</v>
      </c>
      <c r="D101" s="1">
        <v>3.7822222222222224</v>
      </c>
      <c r="F101" s="1">
        <v>3</v>
      </c>
      <c r="G101" s="1" t="s">
        <v>12</v>
      </c>
      <c r="H101" s="1" t="s">
        <v>49</v>
      </c>
      <c r="I101" s="16">
        <v>36685</v>
      </c>
      <c r="J101" s="1">
        <v>3.8266666666666667</v>
      </c>
      <c r="L101" s="1" t="s">
        <v>12</v>
      </c>
      <c r="M101" s="16">
        <v>36712</v>
      </c>
      <c r="N101" s="16" t="s">
        <v>11</v>
      </c>
      <c r="O101" s="1">
        <v>4.657777777777778</v>
      </c>
    </row>
    <row r="102" spans="1:15" ht="12.75">
      <c r="A102" s="1">
        <v>5</v>
      </c>
      <c r="B102" s="1" t="s">
        <v>11</v>
      </c>
      <c r="C102" s="16">
        <v>36726</v>
      </c>
      <c r="D102" s="1">
        <v>4.194444444444444</v>
      </c>
      <c r="F102" s="1">
        <v>4</v>
      </c>
      <c r="G102" s="1" t="s">
        <v>12</v>
      </c>
      <c r="H102" s="1" t="s">
        <v>49</v>
      </c>
      <c r="I102" s="16">
        <v>36685</v>
      </c>
      <c r="J102" s="1">
        <v>3.9488888888888893</v>
      </c>
      <c r="L102" s="1" t="s">
        <v>10</v>
      </c>
      <c r="M102" s="16">
        <v>36712</v>
      </c>
      <c r="N102" s="16" t="s">
        <v>11</v>
      </c>
      <c r="O102" s="1">
        <v>4.763333333333333</v>
      </c>
    </row>
    <row r="103" spans="1:15" ht="12.75">
      <c r="A103" s="1">
        <v>5</v>
      </c>
      <c r="B103" s="1" t="s">
        <v>12</v>
      </c>
      <c r="C103" s="16">
        <v>36726</v>
      </c>
      <c r="D103" s="1">
        <v>3.4811111111111113</v>
      </c>
      <c r="F103" s="1">
        <v>5</v>
      </c>
      <c r="G103" s="1" t="s">
        <v>12</v>
      </c>
      <c r="H103" s="1" t="s">
        <v>49</v>
      </c>
      <c r="I103" s="16">
        <v>36685</v>
      </c>
      <c r="J103" s="1">
        <v>4.01111111111111</v>
      </c>
      <c r="L103" s="1" t="s">
        <v>12</v>
      </c>
      <c r="M103" s="16">
        <v>36712</v>
      </c>
      <c r="N103" s="16" t="s">
        <v>11</v>
      </c>
      <c r="O103" s="1">
        <v>4.006666666666667</v>
      </c>
    </row>
    <row r="104" spans="1:17" ht="12.75">
      <c r="A104" s="1">
        <v>1</v>
      </c>
      <c r="B104" s="1" t="s">
        <v>9</v>
      </c>
      <c r="C104" s="16">
        <v>37462</v>
      </c>
      <c r="D104" s="1">
        <v>5.275555555555556</v>
      </c>
      <c r="F104" s="1">
        <v>1</v>
      </c>
      <c r="G104" s="1" t="s">
        <v>12</v>
      </c>
      <c r="H104" s="1" t="s">
        <v>49</v>
      </c>
      <c r="I104" s="16">
        <v>36712</v>
      </c>
      <c r="J104" s="1">
        <v>4.7188888888888885</v>
      </c>
      <c r="L104" s="1" t="s">
        <v>10</v>
      </c>
      <c r="M104" s="16">
        <v>36726</v>
      </c>
      <c r="N104" s="16" t="s">
        <v>11</v>
      </c>
      <c r="O104" s="1">
        <v>3.6944444444444446</v>
      </c>
      <c r="P104">
        <f>AVERAGE(O104:O113)</f>
        <v>4.337666666666667</v>
      </c>
      <c r="Q104">
        <f>STDEV(O104:O113)/SQRT(10)</f>
        <v>0.30670050135411203</v>
      </c>
    </row>
    <row r="105" spans="1:15" ht="12.75">
      <c r="A105" s="1">
        <v>1</v>
      </c>
      <c r="B105" s="1" t="s">
        <v>10</v>
      </c>
      <c r="C105" s="16">
        <v>37462</v>
      </c>
      <c r="D105" s="1">
        <v>4.1866666666666665</v>
      </c>
      <c r="F105" s="1">
        <v>2</v>
      </c>
      <c r="G105" s="1" t="s">
        <v>12</v>
      </c>
      <c r="H105" s="1" t="s">
        <v>49</v>
      </c>
      <c r="I105" s="16">
        <v>36712</v>
      </c>
      <c r="J105" s="1">
        <v>5.348888888888889</v>
      </c>
      <c r="L105" s="1" t="s">
        <v>12</v>
      </c>
      <c r="M105" s="16">
        <v>36726</v>
      </c>
      <c r="N105" s="16" t="s">
        <v>11</v>
      </c>
      <c r="O105" s="1">
        <v>6.326666666666667</v>
      </c>
    </row>
    <row r="106" spans="1:15" ht="12.75">
      <c r="A106" s="1">
        <v>1</v>
      </c>
      <c r="B106" s="1" t="s">
        <v>11</v>
      </c>
      <c r="C106" s="16">
        <v>37462</v>
      </c>
      <c r="D106" s="1">
        <v>4.845555555555555</v>
      </c>
      <c r="F106" s="1">
        <v>3</v>
      </c>
      <c r="G106" s="1" t="s">
        <v>12</v>
      </c>
      <c r="H106" s="1" t="s">
        <v>49</v>
      </c>
      <c r="I106" s="16">
        <v>36712</v>
      </c>
      <c r="J106" s="1">
        <v>4.36</v>
      </c>
      <c r="L106" s="1" t="s">
        <v>10</v>
      </c>
      <c r="M106" s="16">
        <v>36726</v>
      </c>
      <c r="N106" s="16" t="s">
        <v>11</v>
      </c>
      <c r="O106" s="1">
        <v>4.661111111111111</v>
      </c>
    </row>
    <row r="107" spans="1:15" ht="12.75">
      <c r="A107" s="1">
        <v>1</v>
      </c>
      <c r="B107" s="1" t="s">
        <v>12</v>
      </c>
      <c r="C107" s="16">
        <v>37462</v>
      </c>
      <c r="D107" s="1">
        <v>6.463333333333334</v>
      </c>
      <c r="F107" s="1">
        <v>4</v>
      </c>
      <c r="G107" s="1" t="s">
        <v>12</v>
      </c>
      <c r="H107" s="1" t="s">
        <v>49</v>
      </c>
      <c r="I107" s="16">
        <v>36712</v>
      </c>
      <c r="J107" s="1">
        <v>4.657777777777778</v>
      </c>
      <c r="L107" s="1" t="s">
        <v>12</v>
      </c>
      <c r="M107" s="16">
        <v>36726</v>
      </c>
      <c r="N107" s="16" t="s">
        <v>11</v>
      </c>
      <c r="O107" s="1">
        <v>5.411111111111111</v>
      </c>
    </row>
    <row r="108" spans="1:15" ht="12.75">
      <c r="A108" s="1">
        <v>2</v>
      </c>
      <c r="B108" s="1" t="s">
        <v>9</v>
      </c>
      <c r="C108" s="16">
        <v>37462</v>
      </c>
      <c r="D108" s="1">
        <v>5.0566666666666675</v>
      </c>
      <c r="F108" s="1">
        <v>5</v>
      </c>
      <c r="G108" s="1" t="s">
        <v>12</v>
      </c>
      <c r="H108" s="1" t="s">
        <v>49</v>
      </c>
      <c r="I108" s="16">
        <v>36712</v>
      </c>
      <c r="J108" s="1">
        <v>4.006666666666667</v>
      </c>
      <c r="L108" s="1" t="s">
        <v>10</v>
      </c>
      <c r="M108" s="16">
        <v>36726</v>
      </c>
      <c r="N108" s="16" t="s">
        <v>11</v>
      </c>
      <c r="O108" s="1">
        <v>3.244444444444444</v>
      </c>
    </row>
    <row r="109" spans="1:15" ht="12.75">
      <c r="A109" s="1">
        <v>2</v>
      </c>
      <c r="B109" s="1" t="s">
        <v>10</v>
      </c>
      <c r="C109" s="16">
        <v>37462</v>
      </c>
      <c r="D109" s="1">
        <v>4.952222222222223</v>
      </c>
      <c r="F109" s="1">
        <v>1</v>
      </c>
      <c r="G109" s="1" t="s">
        <v>12</v>
      </c>
      <c r="H109" s="1" t="s">
        <v>49</v>
      </c>
      <c r="I109" s="16">
        <v>36726</v>
      </c>
      <c r="J109" s="1">
        <v>6.326666666666667</v>
      </c>
      <c r="L109" s="1" t="s">
        <v>12</v>
      </c>
      <c r="M109" s="16">
        <v>36726</v>
      </c>
      <c r="N109" s="16" t="s">
        <v>11</v>
      </c>
      <c r="O109" s="1">
        <v>4.508888888888889</v>
      </c>
    </row>
    <row r="110" spans="1:15" ht="12.75">
      <c r="A110" s="1">
        <v>2</v>
      </c>
      <c r="B110" s="1" t="s">
        <v>11</v>
      </c>
      <c r="C110" s="16">
        <v>37462</v>
      </c>
      <c r="D110" s="1">
        <v>5.25</v>
      </c>
      <c r="F110" s="1">
        <v>2</v>
      </c>
      <c r="G110" s="1" t="s">
        <v>12</v>
      </c>
      <c r="H110" s="1" t="s">
        <v>49</v>
      </c>
      <c r="I110" s="16">
        <v>36726</v>
      </c>
      <c r="J110" s="1">
        <v>5.411111111111111</v>
      </c>
      <c r="L110" s="1" t="s">
        <v>10</v>
      </c>
      <c r="M110" s="16">
        <v>36726</v>
      </c>
      <c r="N110" s="16" t="s">
        <v>11</v>
      </c>
      <c r="O110" s="1">
        <v>3.638888888888889</v>
      </c>
    </row>
    <row r="111" spans="1:15" ht="12.75">
      <c r="A111" s="1">
        <v>2</v>
      </c>
      <c r="B111" s="1" t="s">
        <v>12</v>
      </c>
      <c r="C111" s="16">
        <v>37462</v>
      </c>
      <c r="D111" s="1">
        <v>6.131111111111111</v>
      </c>
      <c r="F111" s="1">
        <v>3</v>
      </c>
      <c r="G111" s="1" t="s">
        <v>12</v>
      </c>
      <c r="H111" s="1" t="s">
        <v>49</v>
      </c>
      <c r="I111" s="16">
        <v>36726</v>
      </c>
      <c r="J111" s="1">
        <v>4.508888888888889</v>
      </c>
      <c r="L111" s="1" t="s">
        <v>12</v>
      </c>
      <c r="M111" s="16">
        <v>36726</v>
      </c>
      <c r="N111" s="16" t="s">
        <v>11</v>
      </c>
      <c r="O111" s="1">
        <v>4.627777777777777</v>
      </c>
    </row>
    <row r="112" spans="1:15" ht="12.75">
      <c r="A112" s="1">
        <v>3</v>
      </c>
      <c r="B112" s="1" t="s">
        <v>9</v>
      </c>
      <c r="C112" s="16">
        <v>37462</v>
      </c>
      <c r="D112" s="1">
        <v>4.217777777777777</v>
      </c>
      <c r="F112" s="1">
        <v>4</v>
      </c>
      <c r="G112" s="1" t="s">
        <v>12</v>
      </c>
      <c r="H112" s="1" t="s">
        <v>49</v>
      </c>
      <c r="I112" s="16">
        <v>36726</v>
      </c>
      <c r="J112" s="1">
        <v>4.627777777777777</v>
      </c>
      <c r="L112" s="1" t="s">
        <v>10</v>
      </c>
      <c r="M112" s="16">
        <v>36726</v>
      </c>
      <c r="N112" s="16" t="s">
        <v>11</v>
      </c>
      <c r="O112" s="1">
        <v>3.7822222222222224</v>
      </c>
    </row>
    <row r="113" spans="1:15" ht="12.75">
      <c r="A113" s="1">
        <v>3</v>
      </c>
      <c r="B113" s="1" t="s">
        <v>10</v>
      </c>
      <c r="C113" s="16">
        <v>37462</v>
      </c>
      <c r="D113" s="1">
        <v>3.7355555555555555</v>
      </c>
      <c r="F113" s="1">
        <v>5</v>
      </c>
      <c r="G113" s="1" t="s">
        <v>12</v>
      </c>
      <c r="H113" s="1" t="s">
        <v>49</v>
      </c>
      <c r="I113" s="16">
        <v>36726</v>
      </c>
      <c r="J113" s="1">
        <v>3.4811111111111113</v>
      </c>
      <c r="L113" s="1" t="s">
        <v>12</v>
      </c>
      <c r="M113" s="16">
        <v>36726</v>
      </c>
      <c r="N113" s="16" t="s">
        <v>11</v>
      </c>
      <c r="O113" s="1">
        <v>3.4811111111111113</v>
      </c>
    </row>
    <row r="114" spans="1:17" ht="12.75">
      <c r="A114" s="1">
        <v>3</v>
      </c>
      <c r="B114" s="1" t="s">
        <v>11</v>
      </c>
      <c r="C114" s="16">
        <v>37462</v>
      </c>
      <c r="D114" s="1">
        <v>4.3244444444444445</v>
      </c>
      <c r="F114" s="1">
        <v>1</v>
      </c>
      <c r="G114" s="1" t="s">
        <v>12</v>
      </c>
      <c r="H114" s="1" t="s">
        <v>49</v>
      </c>
      <c r="I114" s="16">
        <v>37427</v>
      </c>
      <c r="J114" s="1">
        <v>4.027777777777778</v>
      </c>
      <c r="L114" s="1" t="s">
        <v>10</v>
      </c>
      <c r="M114" s="16">
        <v>36732</v>
      </c>
      <c r="N114" s="16" t="s">
        <v>11</v>
      </c>
      <c r="O114" s="1">
        <v>4.1866666666666665</v>
      </c>
      <c r="P114">
        <f>AVERAGE(O114:O123)</f>
        <v>4.7378888888888895</v>
      </c>
      <c r="Q114">
        <f>STDEV(O114:O123)/SQRT(10)</f>
        <v>0.2859750581467363</v>
      </c>
    </row>
    <row r="115" spans="1:15" ht="12.75">
      <c r="A115" s="1">
        <v>3</v>
      </c>
      <c r="B115" s="1" t="s">
        <v>12</v>
      </c>
      <c r="C115" s="16">
        <v>37462</v>
      </c>
      <c r="D115" s="1">
        <v>4.624444444444444</v>
      </c>
      <c r="F115" s="1">
        <v>2</v>
      </c>
      <c r="G115" s="1" t="s">
        <v>12</v>
      </c>
      <c r="H115" s="1" t="s">
        <v>49</v>
      </c>
      <c r="I115" s="16">
        <v>37427</v>
      </c>
      <c r="J115" s="1">
        <v>3.533333333333333</v>
      </c>
      <c r="L115" s="1" t="s">
        <v>12</v>
      </c>
      <c r="M115" s="16">
        <v>36732</v>
      </c>
      <c r="N115" s="16" t="s">
        <v>11</v>
      </c>
      <c r="O115" s="1">
        <v>6.463333333333334</v>
      </c>
    </row>
    <row r="116" spans="1:15" ht="12.75">
      <c r="A116" s="1">
        <v>4</v>
      </c>
      <c r="B116" s="1" t="s">
        <v>9</v>
      </c>
      <c r="C116" s="16">
        <v>37462</v>
      </c>
      <c r="D116" s="1">
        <v>4.027777777777778</v>
      </c>
      <c r="F116" s="1">
        <v>3</v>
      </c>
      <c r="G116" s="1" t="s">
        <v>12</v>
      </c>
      <c r="H116" s="1" t="s">
        <v>49</v>
      </c>
      <c r="I116" s="16">
        <v>37427</v>
      </c>
      <c r="J116" s="1">
        <v>3.192222222222222</v>
      </c>
      <c r="L116" s="1" t="s">
        <v>10</v>
      </c>
      <c r="M116" s="16">
        <v>36732</v>
      </c>
      <c r="N116" s="16" t="s">
        <v>11</v>
      </c>
      <c r="O116" s="1">
        <v>4.952222222222223</v>
      </c>
    </row>
    <row r="117" spans="1:15" ht="12.75">
      <c r="A117" s="1">
        <v>4</v>
      </c>
      <c r="B117" s="1" t="s">
        <v>10</v>
      </c>
      <c r="C117" s="16">
        <v>37462</v>
      </c>
      <c r="D117" s="1">
        <v>4.492222222222222</v>
      </c>
      <c r="F117" s="1">
        <v>4</v>
      </c>
      <c r="G117" s="1" t="s">
        <v>12</v>
      </c>
      <c r="H117" s="1" t="s">
        <v>49</v>
      </c>
      <c r="I117" s="16">
        <v>37427</v>
      </c>
      <c r="J117" s="1">
        <v>3.79</v>
      </c>
      <c r="L117" s="1" t="s">
        <v>12</v>
      </c>
      <c r="M117" s="16">
        <v>36732</v>
      </c>
      <c r="N117" s="16" t="s">
        <v>11</v>
      </c>
      <c r="O117" s="1">
        <v>6.131111111111111</v>
      </c>
    </row>
    <row r="118" spans="1:15" ht="12.75">
      <c r="A118" s="1">
        <v>4</v>
      </c>
      <c r="B118" s="1" t="s">
        <v>11</v>
      </c>
      <c r="C118" s="16">
        <v>37462</v>
      </c>
      <c r="D118" s="1">
        <v>5.98</v>
      </c>
      <c r="F118" s="1">
        <v>5</v>
      </c>
      <c r="G118" s="1" t="s">
        <v>12</v>
      </c>
      <c r="H118" s="1" t="s">
        <v>49</v>
      </c>
      <c r="I118" s="16">
        <v>37427</v>
      </c>
      <c r="J118" s="1">
        <v>4.165555555555556</v>
      </c>
      <c r="L118" s="1" t="s">
        <v>10</v>
      </c>
      <c r="M118" s="16">
        <v>36732</v>
      </c>
      <c r="N118" s="16" t="s">
        <v>11</v>
      </c>
      <c r="O118" s="1">
        <v>3.7355555555555555</v>
      </c>
    </row>
    <row r="119" spans="1:15" ht="12.75">
      <c r="A119" s="1">
        <v>4</v>
      </c>
      <c r="B119" s="1" t="s">
        <v>12</v>
      </c>
      <c r="C119" s="16">
        <v>37462</v>
      </c>
      <c r="D119" s="1">
        <v>4.685</v>
      </c>
      <c r="F119" s="1">
        <v>1</v>
      </c>
      <c r="G119" s="1" t="s">
        <v>12</v>
      </c>
      <c r="H119" s="1" t="s">
        <v>49</v>
      </c>
      <c r="I119" s="16">
        <v>37462</v>
      </c>
      <c r="J119" s="1">
        <v>6.463333333333334</v>
      </c>
      <c r="L119" s="1" t="s">
        <v>12</v>
      </c>
      <c r="M119" s="16">
        <v>36732</v>
      </c>
      <c r="N119" s="16" t="s">
        <v>11</v>
      </c>
      <c r="O119" s="1">
        <v>4.624444444444444</v>
      </c>
    </row>
    <row r="120" spans="1:15" ht="12.75">
      <c r="A120" s="1">
        <v>5</v>
      </c>
      <c r="B120" s="1" t="s">
        <v>9</v>
      </c>
      <c r="C120" s="16">
        <v>37462</v>
      </c>
      <c r="D120" s="1">
        <v>3.6888888888888887</v>
      </c>
      <c r="F120" s="1">
        <v>2</v>
      </c>
      <c r="G120" s="1" t="s">
        <v>12</v>
      </c>
      <c r="H120" s="1" t="s">
        <v>49</v>
      </c>
      <c r="I120" s="16">
        <v>37462</v>
      </c>
      <c r="J120" s="1">
        <v>6.131111111111111</v>
      </c>
      <c r="L120" s="1" t="s">
        <v>10</v>
      </c>
      <c r="M120" s="16">
        <v>36732</v>
      </c>
      <c r="N120" s="16" t="s">
        <v>11</v>
      </c>
      <c r="O120" s="1">
        <v>4.492222222222222</v>
      </c>
    </row>
    <row r="121" spans="1:15" ht="12.75">
      <c r="A121" s="1">
        <v>5</v>
      </c>
      <c r="B121" s="1" t="s">
        <v>10</v>
      </c>
      <c r="C121" s="16">
        <v>37462</v>
      </c>
      <c r="D121" s="1">
        <v>4.25</v>
      </c>
      <c r="F121" s="1">
        <v>3</v>
      </c>
      <c r="G121" s="1" t="s">
        <v>12</v>
      </c>
      <c r="H121" s="1" t="s">
        <v>49</v>
      </c>
      <c r="I121" s="16">
        <v>37462</v>
      </c>
      <c r="J121" s="1">
        <v>4.624444444444444</v>
      </c>
      <c r="L121" s="1" t="s">
        <v>12</v>
      </c>
      <c r="M121" s="16">
        <v>36732</v>
      </c>
      <c r="N121" s="16" t="s">
        <v>11</v>
      </c>
      <c r="O121" s="1">
        <v>4.685</v>
      </c>
    </row>
    <row r="122" spans="1:15" ht="12.75">
      <c r="A122" s="1">
        <v>5</v>
      </c>
      <c r="B122" s="1" t="s">
        <v>11</v>
      </c>
      <c r="C122" s="16">
        <v>37462</v>
      </c>
      <c r="D122" s="1">
        <v>4.774444444444445</v>
      </c>
      <c r="F122" s="1">
        <v>4</v>
      </c>
      <c r="G122" s="1" t="s">
        <v>12</v>
      </c>
      <c r="H122" s="1" t="s">
        <v>49</v>
      </c>
      <c r="I122" s="16">
        <v>37462</v>
      </c>
      <c r="J122" s="1">
        <v>4.685</v>
      </c>
      <c r="L122" s="1" t="s">
        <v>10</v>
      </c>
      <c r="M122" s="16">
        <v>36732</v>
      </c>
      <c r="N122" s="16" t="s">
        <v>11</v>
      </c>
      <c r="O122" s="1">
        <v>4.25</v>
      </c>
    </row>
    <row r="123" spans="1:15" ht="12.75">
      <c r="A123" s="1">
        <v>5</v>
      </c>
      <c r="B123" s="1" t="s">
        <v>12</v>
      </c>
      <c r="C123" s="16">
        <v>37462</v>
      </c>
      <c r="D123" s="1">
        <v>3.858333333333333</v>
      </c>
      <c r="F123" s="1">
        <v>5</v>
      </c>
      <c r="G123" s="1" t="s">
        <v>12</v>
      </c>
      <c r="H123" s="1" t="s">
        <v>49</v>
      </c>
      <c r="I123" s="16">
        <v>37462</v>
      </c>
      <c r="J123" s="1">
        <v>3.858333333333333</v>
      </c>
      <c r="L123" s="1" t="s">
        <v>12</v>
      </c>
      <c r="M123" s="16">
        <v>36732</v>
      </c>
      <c r="N123" s="16" t="s">
        <v>11</v>
      </c>
      <c r="O123" s="1">
        <v>3.858333333333333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6:A36"/>
  <sheetViews>
    <sheetView workbookViewId="0" topLeftCell="A12">
      <selection activeCell="J14" sqref="J14"/>
    </sheetView>
  </sheetViews>
  <sheetFormatPr defaultColWidth="9.140625" defaultRowHeight="12.75"/>
  <sheetData>
    <row r="36" ht="12.75">
      <c r="A36" s="19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V28"/>
  <sheetViews>
    <sheetView zoomScale="85" zoomScaleNormal="85" workbookViewId="0" topLeftCell="P1">
      <selection activeCell="AB3" activeCellId="5" sqref="M3 P3 S3 V3 Y3 AB3"/>
    </sheetView>
  </sheetViews>
  <sheetFormatPr defaultColWidth="9.140625" defaultRowHeight="12.75"/>
  <cols>
    <col min="3" max="3" width="10.28125" style="0" bestFit="1" customWidth="1"/>
    <col min="4" max="4" width="9.28125" style="0" bestFit="1" customWidth="1"/>
    <col min="5" max="5" width="10.28125" style="0" bestFit="1" customWidth="1"/>
    <col min="6" max="8" width="9.28125" style="0" bestFit="1" customWidth="1"/>
    <col min="13" max="13" width="9.8515625" style="0" bestFit="1" customWidth="1"/>
    <col min="19" max="19" width="9.421875" style="0" bestFit="1" customWidth="1"/>
  </cols>
  <sheetData>
    <row r="2" ht="12.75">
      <c r="J2" t="s">
        <v>46</v>
      </c>
    </row>
    <row r="3" spans="2:48" ht="12.75">
      <c r="B3" s="3" t="s">
        <v>30</v>
      </c>
      <c r="C3" s="20">
        <v>36672</v>
      </c>
      <c r="D3" s="20">
        <v>36685</v>
      </c>
      <c r="E3" s="20">
        <v>36697</v>
      </c>
      <c r="F3" s="20">
        <v>36712</v>
      </c>
      <c r="G3" s="20">
        <v>36726</v>
      </c>
      <c r="H3" s="20">
        <v>36732</v>
      </c>
      <c r="J3" s="3" t="s">
        <v>40</v>
      </c>
      <c r="K3" s="3" t="s">
        <v>30</v>
      </c>
      <c r="L3" s="3" t="s">
        <v>47</v>
      </c>
      <c r="M3" s="21">
        <v>36672</v>
      </c>
      <c r="N3" s="3" t="s">
        <v>28</v>
      </c>
      <c r="O3" s="3" t="s">
        <v>37</v>
      </c>
      <c r="P3" s="21">
        <v>36685</v>
      </c>
      <c r="Q3" s="3" t="s">
        <v>28</v>
      </c>
      <c r="R3" s="3" t="s">
        <v>37</v>
      </c>
      <c r="S3" s="21">
        <v>36697</v>
      </c>
      <c r="T3" s="3" t="s">
        <v>28</v>
      </c>
      <c r="U3" s="3" t="s">
        <v>37</v>
      </c>
      <c r="V3" s="21">
        <v>36712</v>
      </c>
      <c r="W3" s="3" t="s">
        <v>28</v>
      </c>
      <c r="X3" s="3" t="s">
        <v>37</v>
      </c>
      <c r="Y3" s="21">
        <v>36726</v>
      </c>
      <c r="Z3" s="3" t="s">
        <v>28</v>
      </c>
      <c r="AA3" s="3" t="s">
        <v>37</v>
      </c>
      <c r="AB3" s="21">
        <v>36732</v>
      </c>
      <c r="AC3" s="3" t="s">
        <v>28</v>
      </c>
      <c r="AD3" s="3" t="s">
        <v>37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ht="12.75">
      <c r="B4" s="3"/>
    </row>
    <row r="5" spans="2:30" ht="12.75">
      <c r="B5" s="3" t="s">
        <v>9</v>
      </c>
      <c r="C5" s="12">
        <v>2.1455555555555557</v>
      </c>
      <c r="D5" s="12">
        <v>3.7404444444444445</v>
      </c>
      <c r="E5">
        <v>3.736888888888889</v>
      </c>
      <c r="F5">
        <v>4.478</v>
      </c>
      <c r="G5">
        <v>4.430888888888889</v>
      </c>
      <c r="H5">
        <v>4.453333333333334</v>
      </c>
      <c r="J5" s="17">
        <v>1</v>
      </c>
      <c r="K5" s="17" t="s">
        <v>9</v>
      </c>
      <c r="L5" s="17" t="s">
        <v>48</v>
      </c>
      <c r="M5" s="1">
        <v>1.9855555555555553</v>
      </c>
      <c r="N5">
        <f>AVERAGE(M5:M14)</f>
        <v>2.065888888888889</v>
      </c>
      <c r="O5">
        <f>STDEV(M5:M14)/SQRT(10)</f>
        <v>0.06918158647155732</v>
      </c>
      <c r="P5" s="1">
        <v>4.007777777777778</v>
      </c>
      <c r="Q5">
        <f>AVERAGE(P5:P14)</f>
        <v>3.6805555555555562</v>
      </c>
      <c r="R5">
        <f>STDEV(P5:P14)/SQRT(10)</f>
        <v>0.13095976303279874</v>
      </c>
      <c r="S5" s="1">
        <v>3.6966666666666668</v>
      </c>
      <c r="T5">
        <f>AVERAGE(S5:S14)</f>
        <v>3.611222222222222</v>
      </c>
      <c r="U5">
        <f>STDEV(S5:S14)/SQRT(10)</f>
        <v>0.14064513809472542</v>
      </c>
      <c r="V5" s="1">
        <v>4.6611111111111105</v>
      </c>
      <c r="W5">
        <f>AVERAGE(V5:V14)</f>
        <v>4.39711111111111</v>
      </c>
      <c r="X5">
        <f>STDEV(V5:V14)/SQRT(10)</f>
        <v>0.20484456283864244</v>
      </c>
      <c r="Y5" s="1">
        <v>5.4444444444444455</v>
      </c>
      <c r="Z5">
        <f>AVERAGE(Y5:Y14)</f>
        <v>4.117555555555556</v>
      </c>
      <c r="AA5">
        <f>STDEV(Y5:Y14)/SQRT(10)</f>
        <v>0.2137103664151703</v>
      </c>
      <c r="AB5" s="1">
        <v>5.275555555555556</v>
      </c>
      <c r="AC5">
        <f>AVERAGE(AB5:AB14)</f>
        <v>4.388333333333334</v>
      </c>
      <c r="AD5">
        <f>STDEV(AB5:AB14)/SQRT(10)</f>
        <v>0.17310346026611936</v>
      </c>
    </row>
    <row r="6" spans="2:28" ht="12.75">
      <c r="B6" s="3" t="s">
        <v>10</v>
      </c>
      <c r="C6" s="12">
        <v>1.9862222222222221</v>
      </c>
      <c r="D6" s="12">
        <v>3.620666666666667</v>
      </c>
      <c r="E6">
        <v>3.4855555555555555</v>
      </c>
      <c r="F6">
        <v>4.316222222222222</v>
      </c>
      <c r="G6">
        <v>3.804222222222223</v>
      </c>
      <c r="H6">
        <v>4.323333333333333</v>
      </c>
      <c r="J6" s="17">
        <v>2</v>
      </c>
      <c r="K6" s="17" t="s">
        <v>9</v>
      </c>
      <c r="L6" s="17" t="s">
        <v>48</v>
      </c>
      <c r="M6" s="1">
        <v>2.513333333333333</v>
      </c>
      <c r="P6" s="1">
        <v>4.431111111111111</v>
      </c>
      <c r="S6" s="1">
        <v>3.8288888888888892</v>
      </c>
      <c r="V6" s="1">
        <v>5.111111111111111</v>
      </c>
      <c r="Y6" s="1">
        <v>4.903333333333333</v>
      </c>
      <c r="AB6" s="1">
        <v>5.0566666666666675</v>
      </c>
    </row>
    <row r="7" spans="2:28" ht="12.75">
      <c r="B7" s="3" t="s">
        <v>11</v>
      </c>
      <c r="C7" s="12">
        <v>2.3575555555555554</v>
      </c>
      <c r="D7" s="12">
        <v>3.5686666666666667</v>
      </c>
      <c r="E7">
        <v>3.7473333333333336</v>
      </c>
      <c r="F7">
        <v>5.095888888888889</v>
      </c>
      <c r="G7">
        <v>4.788555555555556</v>
      </c>
      <c r="H7">
        <v>5.034888888888889</v>
      </c>
      <c r="J7" s="17">
        <v>3</v>
      </c>
      <c r="K7" s="17" t="s">
        <v>9</v>
      </c>
      <c r="L7" s="17" t="s">
        <v>48</v>
      </c>
      <c r="M7" s="1">
        <v>1.8655555555555559</v>
      </c>
      <c r="P7" s="1">
        <v>2.921111111111111</v>
      </c>
      <c r="S7" s="1">
        <v>3.3533333333333335</v>
      </c>
      <c r="V7" s="1">
        <v>3.598888888888889</v>
      </c>
      <c r="Y7" s="1">
        <v>4.046666666666667</v>
      </c>
      <c r="AB7" s="1">
        <v>4.217777777777777</v>
      </c>
    </row>
    <row r="8" spans="2:28" ht="12.75">
      <c r="B8" s="3" t="s">
        <v>12</v>
      </c>
      <c r="C8" s="12">
        <v>2.178444444444444</v>
      </c>
      <c r="D8" s="12">
        <v>4.422444444444444</v>
      </c>
      <c r="E8">
        <v>3.741777777777778</v>
      </c>
      <c r="F8">
        <v>4.618444444444445</v>
      </c>
      <c r="G8">
        <v>4.8711111111111105</v>
      </c>
      <c r="H8">
        <v>5.152444444444445</v>
      </c>
      <c r="J8" s="17">
        <v>4</v>
      </c>
      <c r="K8" s="17" t="s">
        <v>9</v>
      </c>
      <c r="L8" s="17" t="s">
        <v>48</v>
      </c>
      <c r="M8" s="1">
        <v>2.14</v>
      </c>
      <c r="P8" s="1">
        <v>3.71</v>
      </c>
      <c r="S8" s="1">
        <v>3.878888888888889</v>
      </c>
      <c r="V8" s="1">
        <v>4.167777777777778</v>
      </c>
      <c r="Y8" s="1">
        <v>3.7455555555555553</v>
      </c>
      <c r="AB8" s="1">
        <v>4.027777777777778</v>
      </c>
    </row>
    <row r="9" spans="2:28" ht="12.75">
      <c r="B9" s="3"/>
      <c r="C9" s="12"/>
      <c r="D9" s="12"/>
      <c r="E9" s="12"/>
      <c r="F9" s="12"/>
      <c r="G9" s="12"/>
      <c r="J9" s="17">
        <v>5</v>
      </c>
      <c r="K9" s="17" t="s">
        <v>9</v>
      </c>
      <c r="L9" s="17" t="s">
        <v>48</v>
      </c>
      <c r="M9" s="1">
        <v>2.223333333333333</v>
      </c>
      <c r="P9" s="1">
        <v>3.632222222222222</v>
      </c>
      <c r="S9" s="1">
        <v>3.926666666666667</v>
      </c>
      <c r="V9" s="1">
        <v>4.851111111111112</v>
      </c>
      <c r="Y9" s="1">
        <v>4.014444444444444</v>
      </c>
      <c r="AB9" s="1">
        <v>3.6888888888888887</v>
      </c>
    </row>
    <row r="10" spans="2:28" ht="12.75">
      <c r="B10" s="3" t="s">
        <v>31</v>
      </c>
      <c r="C10">
        <v>0.11722707429964047</v>
      </c>
      <c r="D10" s="12">
        <v>0.22694121250442928</v>
      </c>
      <c r="E10" s="12">
        <v>0.2527245120924079</v>
      </c>
      <c r="F10" s="12">
        <v>0.21430651045472332</v>
      </c>
      <c r="G10">
        <v>0.26265060515446575</v>
      </c>
      <c r="H10">
        <v>0.20987827159782085</v>
      </c>
      <c r="J10" s="17">
        <v>1</v>
      </c>
      <c r="K10" s="17" t="s">
        <v>10</v>
      </c>
      <c r="L10" s="17" t="s">
        <v>48</v>
      </c>
      <c r="M10" s="1">
        <v>1.9766666666666668</v>
      </c>
      <c r="P10" s="1">
        <v>4.01</v>
      </c>
      <c r="S10" s="1">
        <v>3.1233333333333335</v>
      </c>
      <c r="V10" s="1">
        <v>3.6555555555555554</v>
      </c>
      <c r="Y10" s="1">
        <v>3.6944444444444446</v>
      </c>
      <c r="AB10" s="1">
        <v>4.1866666666666665</v>
      </c>
    </row>
    <row r="11" spans="2:28" ht="12.75">
      <c r="B11" s="3"/>
      <c r="C11">
        <v>0.1199743652807337</v>
      </c>
      <c r="D11" s="12">
        <v>0.17926339581566966</v>
      </c>
      <c r="E11" s="12">
        <v>0.2020581053908618</v>
      </c>
      <c r="F11" s="12">
        <v>0.25373044620188195</v>
      </c>
      <c r="G11">
        <v>0.19403061632264712</v>
      </c>
      <c r="H11">
        <v>0.21123959331723896</v>
      </c>
      <c r="J11" s="17">
        <v>2</v>
      </c>
      <c r="K11" s="17" t="s">
        <v>10</v>
      </c>
      <c r="L11" s="17" t="s">
        <v>48</v>
      </c>
      <c r="M11" s="1">
        <v>2.283333333333333</v>
      </c>
      <c r="P11" s="1">
        <v>3.621111111111111</v>
      </c>
      <c r="S11" s="1">
        <v>4.32</v>
      </c>
      <c r="V11" s="1">
        <v>5.195555555555555</v>
      </c>
      <c r="Y11" s="1">
        <v>4.661111111111111</v>
      </c>
      <c r="AB11" s="1">
        <v>4.952222222222223</v>
      </c>
    </row>
    <row r="12" spans="2:28" ht="12.75">
      <c r="B12" s="3"/>
      <c r="C12">
        <v>0.24352905081132536</v>
      </c>
      <c r="D12" s="12">
        <v>0.3169136547235927</v>
      </c>
      <c r="E12" s="12">
        <v>0.2582296668598734</v>
      </c>
      <c r="F12" s="12">
        <v>0.39234267452119115</v>
      </c>
      <c r="G12">
        <v>0.33143470658129887</v>
      </c>
      <c r="H12">
        <v>0.2178767672660072</v>
      </c>
      <c r="J12" s="17">
        <v>3</v>
      </c>
      <c r="K12" s="17" t="s">
        <v>10</v>
      </c>
      <c r="L12" s="17" t="s">
        <v>48</v>
      </c>
      <c r="M12" s="1">
        <v>1.847777777777778</v>
      </c>
      <c r="P12" s="1">
        <v>3.3255555555555554</v>
      </c>
      <c r="S12" s="1">
        <v>2.771111111111111</v>
      </c>
      <c r="V12" s="1">
        <v>3.4188888888888886</v>
      </c>
      <c r="Y12" s="1">
        <v>3.244444444444444</v>
      </c>
      <c r="AB12" s="1">
        <v>3.7355555555555555</v>
      </c>
    </row>
    <row r="13" spans="2:28" ht="12.75">
      <c r="B13" s="3"/>
      <c r="C13">
        <v>0.1168646241940089</v>
      </c>
      <c r="D13" s="12">
        <v>0.30547654967049204</v>
      </c>
      <c r="E13" s="12">
        <v>0.2695251294674808</v>
      </c>
      <c r="F13" s="12">
        <v>0.20512117122657286</v>
      </c>
      <c r="G13">
        <v>0.33476560016625606</v>
      </c>
      <c r="H13">
        <v>0.21140897950124377</v>
      </c>
      <c r="J13" s="17">
        <v>4</v>
      </c>
      <c r="K13" s="17" t="s">
        <v>10</v>
      </c>
      <c r="L13" s="17" t="s">
        <v>48</v>
      </c>
      <c r="M13" s="1">
        <v>1.9522222222222225</v>
      </c>
      <c r="P13" s="1">
        <v>3.4466666666666668</v>
      </c>
      <c r="S13" s="1">
        <v>3.751111111111111</v>
      </c>
      <c r="V13" s="1">
        <v>4.547777777777777</v>
      </c>
      <c r="Y13" s="1">
        <v>3.638888888888889</v>
      </c>
      <c r="AB13" s="1">
        <v>4.492222222222222</v>
      </c>
    </row>
    <row r="14" spans="2:28" ht="12.75">
      <c r="B14" s="3"/>
      <c r="D14" s="12"/>
      <c r="E14" s="12"/>
      <c r="F14" s="12"/>
      <c r="G14" s="12"/>
      <c r="J14" s="17">
        <v>5</v>
      </c>
      <c r="K14" s="17" t="s">
        <v>10</v>
      </c>
      <c r="L14" s="17" t="s">
        <v>48</v>
      </c>
      <c r="M14" s="1">
        <v>1.8711111111111112</v>
      </c>
      <c r="P14" s="1">
        <v>3.7</v>
      </c>
      <c r="S14" s="1">
        <v>3.462222222222222</v>
      </c>
      <c r="V14" s="1">
        <v>4.763333333333333</v>
      </c>
      <c r="Y14" s="1">
        <v>3.7822222222222224</v>
      </c>
      <c r="AB14" s="1">
        <v>4.25</v>
      </c>
    </row>
    <row r="15" spans="2:30" ht="12.75">
      <c r="B15" s="3" t="s">
        <v>1</v>
      </c>
      <c r="C15" s="12"/>
      <c r="D15" s="12"/>
      <c r="E15" s="12"/>
      <c r="F15" s="12"/>
      <c r="G15" s="12"/>
      <c r="J15" s="17">
        <v>1</v>
      </c>
      <c r="K15" s="17" t="s">
        <v>11</v>
      </c>
      <c r="L15" s="17" t="s">
        <v>49</v>
      </c>
      <c r="M15" s="1">
        <v>2.002222222222222</v>
      </c>
      <c r="N15">
        <f>AVERAGE(M15:M24)</f>
        <v>2.268</v>
      </c>
      <c r="O15">
        <f>STDEV(M15:M24)/SQRT(10)</f>
        <v>0.12927324555553202</v>
      </c>
      <c r="P15" s="1">
        <v>3.001111111111111</v>
      </c>
      <c r="Q15">
        <f>AVERAGE(P15:P24)</f>
        <v>3.995555555555556</v>
      </c>
      <c r="R15">
        <f>STDEV(P15:P24)/SQRT(10)</f>
        <v>0.27088586068654374</v>
      </c>
      <c r="S15" s="1">
        <v>3.39</v>
      </c>
      <c r="T15">
        <f>AVERAGE(S15:S24)</f>
        <v>3.744555555555556</v>
      </c>
      <c r="U15">
        <f>STDEV(S15:S24)/SQRT(10)</f>
        <v>0.1041992722632563</v>
      </c>
      <c r="V15" s="1">
        <v>4.631111111111111</v>
      </c>
      <c r="W15">
        <f>AVERAGE(V15:V24)</f>
        <v>4.857166666666666</v>
      </c>
      <c r="X15">
        <f>STDEV(V15:V24)/SQRT(10)</f>
        <v>0.20763288752217382</v>
      </c>
      <c r="Y15" s="1">
        <v>4.821111111111112</v>
      </c>
      <c r="Z15">
        <f>AVERAGE(Y15:Y24)</f>
        <v>4.829833333333334</v>
      </c>
      <c r="AA15">
        <f>STDEV(Y15:Y24)/SQRT(10)</f>
        <v>0.24979022817812074</v>
      </c>
      <c r="AB15" s="1">
        <v>4.845555555555555</v>
      </c>
      <c r="AC15">
        <f>AVERAGE(AB15:AB24)</f>
        <v>5.0936666666666675</v>
      </c>
      <c r="AD15">
        <f>STDEV(AB15:AB24)/SQRT(10)</f>
        <v>0.26730539759419203</v>
      </c>
    </row>
    <row r="16" spans="2:28" ht="12.75">
      <c r="B16" s="3"/>
      <c r="C16" s="12"/>
      <c r="D16" s="12"/>
      <c r="E16" s="12"/>
      <c r="F16" s="12"/>
      <c r="G16" s="12"/>
      <c r="J16" s="17">
        <v>2</v>
      </c>
      <c r="K16" s="17" t="s">
        <v>11</v>
      </c>
      <c r="L16" s="17" t="s">
        <v>49</v>
      </c>
      <c r="M16" s="1">
        <v>2.273333333333333</v>
      </c>
      <c r="P16" s="1">
        <v>3.707777777777778</v>
      </c>
      <c r="S16" s="1">
        <v>4.1066666666666665</v>
      </c>
      <c r="V16" s="1">
        <v>5.278888888888889</v>
      </c>
      <c r="Y16" s="1">
        <v>5.062777777777778</v>
      </c>
      <c r="AB16" s="1">
        <v>5.25</v>
      </c>
    </row>
    <row r="17" spans="2:28" ht="12.75">
      <c r="B17" s="3" t="s">
        <v>32</v>
      </c>
      <c r="C17" s="12">
        <v>2.138333333333333</v>
      </c>
      <c r="D17" s="12">
        <v>4.169722222222222</v>
      </c>
      <c r="E17">
        <v>3.559444444444445</v>
      </c>
      <c r="F17">
        <v>4.416666666666667</v>
      </c>
      <c r="G17">
        <v>5.071666666666667</v>
      </c>
      <c r="H17">
        <v>5.192777777777778</v>
      </c>
      <c r="J17" s="17">
        <v>3</v>
      </c>
      <c r="K17" s="17" t="s">
        <v>11</v>
      </c>
      <c r="L17" s="17" t="s">
        <v>49</v>
      </c>
      <c r="M17" s="1">
        <v>1.8777777777777775</v>
      </c>
      <c r="P17" s="1">
        <v>2.9055555555555554</v>
      </c>
      <c r="S17" s="1">
        <v>3.501111111111111</v>
      </c>
      <c r="V17" s="1">
        <v>4.5633333333333335</v>
      </c>
      <c r="Y17" s="1">
        <v>4.386666666666667</v>
      </c>
      <c r="AB17" s="1">
        <v>4.3244444444444445</v>
      </c>
    </row>
    <row r="18" spans="2:28" ht="12.75">
      <c r="B18" s="3" t="s">
        <v>33</v>
      </c>
      <c r="C18" s="12">
        <v>2.2844444444444445</v>
      </c>
      <c r="D18" s="12">
        <v>4.1063888888888895</v>
      </c>
      <c r="E18">
        <v>3.9472222222222224</v>
      </c>
      <c r="F18">
        <v>5.233611111111112</v>
      </c>
      <c r="G18">
        <v>5.009583333333333</v>
      </c>
      <c r="H18">
        <v>5.3475</v>
      </c>
      <c r="J18" s="17">
        <v>4</v>
      </c>
      <c r="K18" s="17" t="s">
        <v>11</v>
      </c>
      <c r="L18" s="17" t="s">
        <v>49</v>
      </c>
      <c r="M18" s="1">
        <v>3.2488888888888887</v>
      </c>
      <c r="P18" s="1">
        <v>4.844444444444444</v>
      </c>
      <c r="S18" s="1">
        <v>3.9711111111111115</v>
      </c>
      <c r="V18" s="1">
        <v>6.357222222222222</v>
      </c>
      <c r="Y18" s="1">
        <v>5.477777777777778</v>
      </c>
      <c r="AB18" s="1">
        <v>5.98</v>
      </c>
    </row>
    <row r="19" spans="2:28" ht="12.75">
      <c r="B19" s="3" t="s">
        <v>34</v>
      </c>
      <c r="C19" s="12">
        <v>1.9625</v>
      </c>
      <c r="D19" s="12">
        <v>3.2447222222222223</v>
      </c>
      <c r="E19">
        <v>3.2044444444444444</v>
      </c>
      <c r="F19">
        <v>3.985277777777778</v>
      </c>
      <c r="G19">
        <v>4.046666666666667</v>
      </c>
      <c r="H19">
        <v>4.225555555555554</v>
      </c>
      <c r="J19" s="17">
        <v>5</v>
      </c>
      <c r="K19" s="17" t="s">
        <v>11</v>
      </c>
      <c r="L19" s="17" t="s">
        <v>49</v>
      </c>
      <c r="M19" s="1">
        <v>2.3855555555555554</v>
      </c>
      <c r="P19" s="1">
        <v>3.384444444444444</v>
      </c>
      <c r="S19" s="1">
        <v>3.7677777777777774</v>
      </c>
      <c r="V19" s="1">
        <v>4.648888888888888</v>
      </c>
      <c r="Y19" s="1">
        <v>4.194444444444444</v>
      </c>
      <c r="AB19" s="1">
        <v>4.774444444444445</v>
      </c>
    </row>
    <row r="20" spans="2:28" ht="12.75">
      <c r="B20" s="3" t="s">
        <v>35</v>
      </c>
      <c r="C20" s="12">
        <v>2.345555555555556</v>
      </c>
      <c r="D20" s="12">
        <v>3.9875</v>
      </c>
      <c r="E20">
        <v>3.8477777777777784</v>
      </c>
      <c r="F20">
        <v>4.9326388888888895</v>
      </c>
      <c r="G20">
        <v>4.3725</v>
      </c>
      <c r="H20">
        <v>4.79625</v>
      </c>
      <c r="J20" s="17">
        <v>1</v>
      </c>
      <c r="K20" s="17" t="s">
        <v>12</v>
      </c>
      <c r="L20" s="17" t="s">
        <v>49</v>
      </c>
      <c r="M20" s="1">
        <v>2.5888888888888886</v>
      </c>
      <c r="P20" s="1">
        <v>5.66</v>
      </c>
      <c r="S20" s="1">
        <v>4.027777777777778</v>
      </c>
      <c r="V20" s="1">
        <v>4.7188888888888885</v>
      </c>
      <c r="Y20" s="1">
        <v>6.326666666666667</v>
      </c>
      <c r="AB20" s="1">
        <v>6.463333333333334</v>
      </c>
    </row>
    <row r="21" spans="2:28" ht="12.75">
      <c r="B21" s="3" t="s">
        <v>36</v>
      </c>
      <c r="C21" s="12">
        <v>2.1038888888888887</v>
      </c>
      <c r="D21" s="12">
        <v>3.681944444444445</v>
      </c>
      <c r="E21">
        <v>3.8305555555555557</v>
      </c>
      <c r="F21">
        <v>4.5675</v>
      </c>
      <c r="G21">
        <v>3.868055555555556</v>
      </c>
      <c r="H21">
        <v>4.142916666666667</v>
      </c>
      <c r="J21" s="17">
        <v>2</v>
      </c>
      <c r="K21" s="17" t="s">
        <v>12</v>
      </c>
      <c r="L21" s="17" t="s">
        <v>49</v>
      </c>
      <c r="M21" s="1">
        <v>2.0677777777777777</v>
      </c>
      <c r="P21" s="1">
        <v>4.665555555555556</v>
      </c>
      <c r="S21" s="1">
        <v>3.533333333333333</v>
      </c>
      <c r="V21" s="1">
        <v>5.348888888888889</v>
      </c>
      <c r="Y21" s="1">
        <v>5.411111111111111</v>
      </c>
      <c r="AB21" s="1">
        <v>6.131111111111111</v>
      </c>
    </row>
    <row r="22" spans="2:28" ht="12.75">
      <c r="B22" s="3"/>
      <c r="C22" s="12"/>
      <c r="D22" s="12"/>
      <c r="E22" s="12"/>
      <c r="F22" s="12"/>
      <c r="G22" s="12"/>
      <c r="J22" s="17">
        <v>3</v>
      </c>
      <c r="K22" s="17" t="s">
        <v>12</v>
      </c>
      <c r="L22" s="17" t="s">
        <v>49</v>
      </c>
      <c r="M22" s="1">
        <v>2.258888888888889</v>
      </c>
      <c r="P22" s="1">
        <v>3.8266666666666667</v>
      </c>
      <c r="S22" s="1">
        <v>3.192222222222222</v>
      </c>
      <c r="V22" s="1">
        <v>4.36</v>
      </c>
      <c r="Y22" s="1">
        <v>4.508888888888889</v>
      </c>
      <c r="AB22" s="1">
        <v>4.624444444444444</v>
      </c>
    </row>
    <row r="23" spans="2:28" ht="12.75">
      <c r="B23" s="3" t="s">
        <v>31</v>
      </c>
      <c r="C23" s="12">
        <v>0.12421091002142381</v>
      </c>
      <c r="D23" s="12">
        <v>0.37567384276679344</v>
      </c>
      <c r="E23" s="12">
        <v>0.22884627435016372</v>
      </c>
      <c r="F23" s="12">
        <v>0.20814524843110005</v>
      </c>
      <c r="G23">
        <v>0.3827751755493488</v>
      </c>
      <c r="H23">
        <v>0.3235455584536152</v>
      </c>
      <c r="J23" s="17">
        <v>4</v>
      </c>
      <c r="K23" s="17" t="s">
        <v>12</v>
      </c>
      <c r="L23" s="17" t="s">
        <v>49</v>
      </c>
      <c r="M23" s="1">
        <v>2.041111111111111</v>
      </c>
      <c r="P23" s="1">
        <v>3.9488888888888893</v>
      </c>
      <c r="S23" s="1">
        <v>3.79</v>
      </c>
      <c r="V23" s="1">
        <v>4.657777777777778</v>
      </c>
      <c r="Y23" s="1">
        <v>4.627777777777777</v>
      </c>
      <c r="AB23" s="1">
        <v>4.685</v>
      </c>
    </row>
    <row r="24" spans="3:28" ht="12.75">
      <c r="C24" s="12">
        <v>0.12893259447070504</v>
      </c>
      <c r="D24" s="12">
        <v>0.25529528907525406</v>
      </c>
      <c r="E24" s="12">
        <v>0.29215046935651207</v>
      </c>
      <c r="F24" s="12">
        <v>0.31375824580808925</v>
      </c>
      <c r="G24">
        <v>0.27106611596728525</v>
      </c>
      <c r="H24">
        <v>0.3390649054399615</v>
      </c>
      <c r="J24" s="17">
        <v>5</v>
      </c>
      <c r="K24" s="17" t="s">
        <v>12</v>
      </c>
      <c r="L24" s="17" t="s">
        <v>49</v>
      </c>
      <c r="M24" s="1">
        <v>1.935555555555556</v>
      </c>
      <c r="P24" s="1">
        <v>4.01111111111111</v>
      </c>
      <c r="S24" s="1">
        <v>4.165555555555556</v>
      </c>
      <c r="V24" s="1">
        <v>4.006666666666667</v>
      </c>
      <c r="Y24" s="1">
        <v>3.4811111111111113</v>
      </c>
      <c r="AB24" s="1">
        <v>3.858333333333333</v>
      </c>
    </row>
    <row r="25" spans="3:12" ht="12.75">
      <c r="C25" s="12">
        <v>0.10231339258880244</v>
      </c>
      <c r="D25" s="12">
        <v>0.1755819408633799</v>
      </c>
      <c r="E25" s="12">
        <v>0.15853127800374134</v>
      </c>
      <c r="F25" s="12">
        <v>0.2389723955525804</v>
      </c>
      <c r="G25">
        <v>0.20604108641950325</v>
      </c>
      <c r="H25">
        <v>0.33689485216331383</v>
      </c>
      <c r="J25" s="18"/>
      <c r="K25" s="18"/>
      <c r="L25" s="18"/>
    </row>
    <row r="26" spans="3:8" ht="12.75">
      <c r="C26" s="12">
        <v>0.2635464764137031</v>
      </c>
      <c r="D26" s="12">
        <v>0.2740110162694866</v>
      </c>
      <c r="E26" s="12">
        <v>0.2301357624008103</v>
      </c>
      <c r="F26" s="12">
        <v>0.3561806118063016</v>
      </c>
      <c r="G26">
        <v>0.301425373670261</v>
      </c>
      <c r="H26">
        <v>0.33707721742213664</v>
      </c>
    </row>
    <row r="27" spans="3:8" ht="12.75">
      <c r="C27" s="12">
        <v>0.12770538133531384</v>
      </c>
      <c r="D27" s="12">
        <v>0.20344754478547164</v>
      </c>
      <c r="E27" s="12">
        <v>0.26991701763417913</v>
      </c>
      <c r="F27" s="12">
        <v>0.1671069437208714</v>
      </c>
      <c r="G27">
        <v>0.2038608683577768</v>
      </c>
      <c r="H27">
        <v>0.32171219126221223</v>
      </c>
    </row>
    <row r="28" spans="3:7" ht="12.75">
      <c r="C28" s="12"/>
      <c r="D28" s="12"/>
      <c r="E28" s="12"/>
      <c r="F28" s="12"/>
      <c r="G28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cp:lastPrinted>2002-04-01T18:21:52Z</cp:lastPrinted>
  <dcterms:created xsi:type="dcterms:W3CDTF">2000-06-06T14:56:21Z</dcterms:created>
  <dcterms:modified xsi:type="dcterms:W3CDTF">2002-05-09T00:28:23Z</dcterms:modified>
  <cp:category/>
  <cp:version/>
  <cp:contentType/>
  <cp:contentStatus/>
</cp:coreProperties>
</file>