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01" windowWidth="10035" windowHeight="6720" tabRatio="831" activeTab="6"/>
  </bookViews>
  <sheets>
    <sheet name="000526" sheetId="1" r:id="rId1"/>
    <sheet name="000608" sheetId="2" r:id="rId2"/>
    <sheet name="000620" sheetId="3" r:id="rId3"/>
    <sheet name="000705" sheetId="4" r:id="rId4"/>
    <sheet name="000719" sheetId="5" r:id="rId5"/>
    <sheet name="000725" sheetId="6" r:id="rId6"/>
    <sheet name="Resp. (treatment)" sheetId="7" r:id="rId7"/>
    <sheet name="Resp. (by site)" sheetId="8" r:id="rId8"/>
    <sheet name="data" sheetId="9" r:id="rId9"/>
  </sheets>
  <definedNames/>
  <calcPr fullCalcOnLoad="1"/>
</workbook>
</file>

<file path=xl/sharedStrings.xml><?xml version="1.0" encoding="utf-8"?>
<sst xmlns="http://schemas.openxmlformats.org/spreadsheetml/2006/main" count="244" uniqueCount="38">
  <si>
    <t>000526: HBEF, Bear Brook watershed, C-Manipulation study</t>
  </si>
  <si>
    <t>Site</t>
  </si>
  <si>
    <t>Plot</t>
  </si>
  <si>
    <t xml:space="preserve">Collar </t>
  </si>
  <si>
    <t>R1</t>
  </si>
  <si>
    <t>R2</t>
  </si>
  <si>
    <t>R3</t>
  </si>
  <si>
    <t>T(5cm)</t>
  </si>
  <si>
    <t>T(10cm)</t>
  </si>
  <si>
    <t>A</t>
  </si>
  <si>
    <t>B</t>
  </si>
  <si>
    <t>C</t>
  </si>
  <si>
    <t>D</t>
  </si>
  <si>
    <t>Ravg</t>
  </si>
  <si>
    <t xml:space="preserve">CO2 Respiration readings: pre-treatment </t>
  </si>
  <si>
    <t>plot avg</t>
  </si>
  <si>
    <t>000608: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</si>
  <si>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3</t>
    </r>
  </si>
  <si>
    <t>no value</t>
  </si>
  <si>
    <t>000620: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</si>
  <si>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15</t>
    </r>
  </si>
  <si>
    <t>000705: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</si>
  <si>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30</t>
    </r>
  </si>
  <si>
    <t>no data</t>
  </si>
  <si>
    <t>000719: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</si>
  <si>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44</t>
    </r>
  </si>
  <si>
    <t>000725: HBEF, Bear Brook watershed, C-Manipulation study</t>
  </si>
  <si>
    <r>
      <t>CO2 Respiration readings: t</t>
    </r>
    <r>
      <rPr>
        <vertAlign val="subscript"/>
        <sz val="10"/>
        <rFont val="Arial"/>
        <family val="2"/>
      </rPr>
      <t>50</t>
    </r>
  </si>
  <si>
    <t>site avg</t>
  </si>
  <si>
    <t>avg.</t>
  </si>
  <si>
    <t>std. Error</t>
  </si>
  <si>
    <t>treatment</t>
  </si>
  <si>
    <t>error</t>
  </si>
  <si>
    <t>S1</t>
  </si>
  <si>
    <t>S2</t>
  </si>
  <si>
    <t>S3</t>
  </si>
  <si>
    <t>S4</t>
  </si>
  <si>
    <t>S5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</si>
</sst>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"/>
    <numFmt numFmtId="166" formatCode="yymmdd"/>
    <numFmt numFmtId="167" formatCode="m/d/yy"/>
  </numFmts>
  <fonts count="4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2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Feild Respiration, by treatment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data!$C$10:$H$10</c:f>
                <c:numCache>
                  <c:ptCount val="6"/>
                  <c:pt idx="0">
                    <c:v>0.11722707429964047</c:v>
                  </c:pt>
                  <c:pt idx="1">
                    <c:v>0.22694121250442928</c:v>
                  </c:pt>
                  <c:pt idx="2">
                    <c:v>0.2527245120924079</c:v>
                  </c:pt>
                  <c:pt idx="3">
                    <c:v>0.21430651045472332</c:v>
                  </c:pt>
                  <c:pt idx="4">
                    <c:v>0.26265060515446575</c:v>
                  </c:pt>
                  <c:pt idx="5">
                    <c:v>0.20987827159782085</c:v>
                  </c:pt>
                </c:numCache>
              </c:numRef>
            </c:plus>
            <c:minus>
              <c:numRef>
                <c:f>data!$C$10:$H$10</c:f>
                <c:numCache>
                  <c:ptCount val="6"/>
                  <c:pt idx="0">
                    <c:v>0.11722707429964047</c:v>
                  </c:pt>
                  <c:pt idx="1">
                    <c:v>0.22694121250442928</c:v>
                  </c:pt>
                  <c:pt idx="2">
                    <c:v>0.2527245120924079</c:v>
                  </c:pt>
                  <c:pt idx="3">
                    <c:v>0.21430651045472332</c:v>
                  </c:pt>
                  <c:pt idx="4">
                    <c:v>0.26265060515446575</c:v>
                  </c:pt>
                  <c:pt idx="5">
                    <c:v>0.20987827159782085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data!$C$5:$H$5</c:f>
              <c:numCache>
                <c:ptCount val="6"/>
                <c:pt idx="0">
                  <c:v>2.1455555555555557</c:v>
                </c:pt>
                <c:pt idx="1">
                  <c:v>3.7404444444444445</c:v>
                </c:pt>
                <c:pt idx="2">
                  <c:v>3.736888888888889</c:v>
                </c:pt>
                <c:pt idx="3">
                  <c:v>4.478</c:v>
                </c:pt>
                <c:pt idx="4">
                  <c:v>4.430888888888889</c:v>
                </c:pt>
                <c:pt idx="5">
                  <c:v>4.453333333333334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data!$C$11:$H$11</c:f>
                <c:numCache>
                  <c:ptCount val="6"/>
                  <c:pt idx="0">
                    <c:v>0.1199743652807337</c:v>
                  </c:pt>
                  <c:pt idx="1">
                    <c:v>0.17926339581566966</c:v>
                  </c:pt>
                  <c:pt idx="2">
                    <c:v>0.2020581053908618</c:v>
                  </c:pt>
                  <c:pt idx="3">
                    <c:v>0.25373044620188195</c:v>
                  </c:pt>
                  <c:pt idx="4">
                    <c:v>0.19403061632264712</c:v>
                  </c:pt>
                  <c:pt idx="5">
                    <c:v>0.21123959331723896</c:v>
                  </c:pt>
                </c:numCache>
              </c:numRef>
            </c:plus>
            <c:minus>
              <c:numRef>
                <c:f>data!$C$11:$H$11</c:f>
                <c:numCache>
                  <c:ptCount val="6"/>
                  <c:pt idx="0">
                    <c:v>0.1199743652807337</c:v>
                  </c:pt>
                  <c:pt idx="1">
                    <c:v>0.17926339581566966</c:v>
                  </c:pt>
                  <c:pt idx="2">
                    <c:v>0.2020581053908618</c:v>
                  </c:pt>
                  <c:pt idx="3">
                    <c:v>0.25373044620188195</c:v>
                  </c:pt>
                  <c:pt idx="4">
                    <c:v>0.19403061632264712</c:v>
                  </c:pt>
                  <c:pt idx="5">
                    <c:v>0.21123959331723896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data!$C$6:$H$6</c:f>
              <c:numCache>
                <c:ptCount val="6"/>
                <c:pt idx="0">
                  <c:v>1.9862222222222221</c:v>
                </c:pt>
                <c:pt idx="1">
                  <c:v>3.620666666666667</c:v>
                </c:pt>
                <c:pt idx="2">
                  <c:v>3.4855555555555555</c:v>
                </c:pt>
                <c:pt idx="3">
                  <c:v>4.316222222222222</c:v>
                </c:pt>
                <c:pt idx="4">
                  <c:v>3.804222222222223</c:v>
                </c:pt>
                <c:pt idx="5">
                  <c:v>4.323333333333333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data!$C$12:$H$12</c:f>
                <c:numCache>
                  <c:ptCount val="6"/>
                  <c:pt idx="0">
                    <c:v>0.24352905081132536</c:v>
                  </c:pt>
                  <c:pt idx="1">
                    <c:v>0.3169136547235927</c:v>
                  </c:pt>
                  <c:pt idx="2">
                    <c:v>0.2582296668598734</c:v>
                  </c:pt>
                  <c:pt idx="3">
                    <c:v>0.39234267452119115</c:v>
                  </c:pt>
                  <c:pt idx="4">
                    <c:v>0.33143470658129887</c:v>
                  </c:pt>
                  <c:pt idx="5">
                    <c:v>0.2178767672660072</c:v>
                  </c:pt>
                </c:numCache>
              </c:numRef>
            </c:plus>
            <c:minus>
              <c:numRef>
                <c:f>data!$C$12:$H$12</c:f>
                <c:numCache>
                  <c:ptCount val="6"/>
                  <c:pt idx="0">
                    <c:v>0.24352905081132536</c:v>
                  </c:pt>
                  <c:pt idx="1">
                    <c:v>0.3169136547235927</c:v>
                  </c:pt>
                  <c:pt idx="2">
                    <c:v>0.2582296668598734</c:v>
                  </c:pt>
                  <c:pt idx="3">
                    <c:v>0.39234267452119115</c:v>
                  </c:pt>
                  <c:pt idx="4">
                    <c:v>0.33143470658129887</c:v>
                  </c:pt>
                  <c:pt idx="5">
                    <c:v>0.2178767672660072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data!$C$7:$H$7</c:f>
              <c:numCache>
                <c:ptCount val="6"/>
                <c:pt idx="0">
                  <c:v>2.3575555555555554</c:v>
                </c:pt>
                <c:pt idx="1">
                  <c:v>3.5686666666666667</c:v>
                </c:pt>
                <c:pt idx="2">
                  <c:v>3.7473333333333336</c:v>
                </c:pt>
                <c:pt idx="3">
                  <c:v>5.095888888888889</c:v>
                </c:pt>
                <c:pt idx="4">
                  <c:v>4.788555555555556</c:v>
                </c:pt>
                <c:pt idx="5">
                  <c:v>5.034888888888889</c:v>
                </c:pt>
              </c:numCache>
            </c:numRef>
          </c:val>
        </c:ser>
        <c:ser>
          <c:idx val="3"/>
          <c:order val="3"/>
          <c:tx>
            <c:v>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data!$C$13:$H$13</c:f>
                <c:numCache>
                  <c:ptCount val="6"/>
                  <c:pt idx="0">
                    <c:v>0.1168646241940089</c:v>
                  </c:pt>
                  <c:pt idx="1">
                    <c:v>0.30547654967049204</c:v>
                  </c:pt>
                  <c:pt idx="2">
                    <c:v>0.2695251294674808</c:v>
                  </c:pt>
                  <c:pt idx="3">
                    <c:v>0.20512117122657286</c:v>
                  </c:pt>
                  <c:pt idx="4">
                    <c:v>0.33476560016625606</c:v>
                  </c:pt>
                  <c:pt idx="5">
                    <c:v>0.21140897950124377</c:v>
                  </c:pt>
                </c:numCache>
              </c:numRef>
            </c:plus>
            <c:minus>
              <c:numRef>
                <c:f>data!$C$13:$H$13</c:f>
                <c:numCache>
                  <c:ptCount val="6"/>
                  <c:pt idx="0">
                    <c:v>0.1168646241940089</c:v>
                  </c:pt>
                  <c:pt idx="1">
                    <c:v>0.30547654967049204</c:v>
                  </c:pt>
                  <c:pt idx="2">
                    <c:v>0.2695251294674808</c:v>
                  </c:pt>
                  <c:pt idx="3">
                    <c:v>0.20512117122657286</c:v>
                  </c:pt>
                  <c:pt idx="4">
                    <c:v>0.33476560016625606</c:v>
                  </c:pt>
                  <c:pt idx="5">
                    <c:v>0.21140897950124377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data!$C$8:$H$8</c:f>
              <c:numCache>
                <c:ptCount val="6"/>
                <c:pt idx="0">
                  <c:v>2.178444444444444</c:v>
                </c:pt>
                <c:pt idx="1">
                  <c:v>4.422444444444444</c:v>
                </c:pt>
                <c:pt idx="2">
                  <c:v>3.741777777777778</c:v>
                </c:pt>
                <c:pt idx="3">
                  <c:v>4.618444444444445</c:v>
                </c:pt>
                <c:pt idx="4">
                  <c:v>4.8711111111111105</c:v>
                </c:pt>
                <c:pt idx="5">
                  <c:v>5.152444444444445</c:v>
                </c:pt>
              </c:numCache>
            </c:numRef>
          </c:val>
        </c:ser>
        <c:axId val="54196307"/>
        <c:axId val="18004716"/>
      </c:barChart>
      <c:catAx>
        <c:axId val="54196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04716"/>
        <c:crosses val="autoZero"/>
        <c:auto val="0"/>
        <c:lblOffset val="100"/>
        <c:noMultiLvlLbl val="0"/>
      </c:catAx>
      <c:valAx>
        <c:axId val="18004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micromoles C/min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96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Respiration (by site)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data!$C$23:$H$23</c:f>
                <c:numCache>
                  <c:ptCount val="6"/>
                  <c:pt idx="0">
                    <c:v>0.12421091002142381</c:v>
                  </c:pt>
                  <c:pt idx="1">
                    <c:v>0.37567384276679344</c:v>
                  </c:pt>
                  <c:pt idx="2">
                    <c:v>0.22884627435016372</c:v>
                  </c:pt>
                  <c:pt idx="3">
                    <c:v>0.20814524843110005</c:v>
                  </c:pt>
                  <c:pt idx="4">
                    <c:v>0.3827751755493488</c:v>
                  </c:pt>
                  <c:pt idx="5">
                    <c:v>0.3235455584536152</c:v>
                  </c:pt>
                </c:numCache>
              </c:numRef>
            </c:plus>
            <c:minus>
              <c:numRef>
                <c:f>data!$C$23:$H$23</c:f>
                <c:numCache>
                  <c:ptCount val="6"/>
                  <c:pt idx="0">
                    <c:v>0.12421091002142381</c:v>
                  </c:pt>
                  <c:pt idx="1">
                    <c:v>0.37567384276679344</c:v>
                  </c:pt>
                  <c:pt idx="2">
                    <c:v>0.22884627435016372</c:v>
                  </c:pt>
                  <c:pt idx="3">
                    <c:v>0.20814524843110005</c:v>
                  </c:pt>
                  <c:pt idx="4">
                    <c:v>0.3827751755493488</c:v>
                  </c:pt>
                  <c:pt idx="5">
                    <c:v>0.3235455584536152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data!$C$17:$H$17</c:f>
              <c:numCache>
                <c:ptCount val="6"/>
                <c:pt idx="0">
                  <c:v>2.138333333333333</c:v>
                </c:pt>
                <c:pt idx="1">
                  <c:v>4.169722222222222</c:v>
                </c:pt>
                <c:pt idx="2">
                  <c:v>3.559444444444445</c:v>
                </c:pt>
                <c:pt idx="3">
                  <c:v>4.416666666666667</c:v>
                </c:pt>
                <c:pt idx="4">
                  <c:v>5.071666666666667</c:v>
                </c:pt>
                <c:pt idx="5">
                  <c:v>5.192777777777778</c:v>
                </c:pt>
              </c:numCache>
            </c:numRef>
          </c:val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S2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data!$C$24:$H$24</c:f>
                <c:numCache>
                  <c:ptCount val="6"/>
                  <c:pt idx="0">
                    <c:v>0.12893259447070504</c:v>
                  </c:pt>
                  <c:pt idx="1">
                    <c:v>0.25529528907525406</c:v>
                  </c:pt>
                  <c:pt idx="2">
                    <c:v>0.29215046935651207</c:v>
                  </c:pt>
                  <c:pt idx="3">
                    <c:v>0.31375824580808925</c:v>
                  </c:pt>
                  <c:pt idx="4">
                    <c:v>0.27106611596728525</c:v>
                  </c:pt>
                  <c:pt idx="5">
                    <c:v>0.3390649054399615</c:v>
                  </c:pt>
                </c:numCache>
              </c:numRef>
            </c:plus>
            <c:minus>
              <c:numRef>
                <c:f>data!$C$24:$H$24</c:f>
                <c:numCache>
                  <c:ptCount val="6"/>
                  <c:pt idx="0">
                    <c:v>0.12893259447070504</c:v>
                  </c:pt>
                  <c:pt idx="1">
                    <c:v>0.25529528907525406</c:v>
                  </c:pt>
                  <c:pt idx="2">
                    <c:v>0.29215046935651207</c:v>
                  </c:pt>
                  <c:pt idx="3">
                    <c:v>0.31375824580808925</c:v>
                  </c:pt>
                  <c:pt idx="4">
                    <c:v>0.27106611596728525</c:v>
                  </c:pt>
                  <c:pt idx="5">
                    <c:v>0.3390649054399615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data!$C$18:$H$18</c:f>
              <c:numCache>
                <c:ptCount val="6"/>
                <c:pt idx="0">
                  <c:v>2.2844444444444445</c:v>
                </c:pt>
                <c:pt idx="1">
                  <c:v>4.1063888888888895</c:v>
                </c:pt>
                <c:pt idx="2">
                  <c:v>3.9472222222222224</c:v>
                </c:pt>
                <c:pt idx="3">
                  <c:v>5.233611111111112</c:v>
                </c:pt>
                <c:pt idx="4">
                  <c:v>5.009583333333333</c:v>
                </c:pt>
                <c:pt idx="5">
                  <c:v>5.3475</c:v>
                </c:pt>
              </c:numCache>
            </c:numRef>
          </c:val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S3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data!$C$25:$H$25</c:f>
                <c:numCache>
                  <c:ptCount val="6"/>
                  <c:pt idx="0">
                    <c:v>0.10231339258880244</c:v>
                  </c:pt>
                  <c:pt idx="1">
                    <c:v>0.1755819408633799</c:v>
                  </c:pt>
                  <c:pt idx="2">
                    <c:v>0.15853127800374134</c:v>
                  </c:pt>
                  <c:pt idx="3">
                    <c:v>0.2389723955525804</c:v>
                  </c:pt>
                  <c:pt idx="4">
                    <c:v>0.20604108641950325</c:v>
                  </c:pt>
                  <c:pt idx="5">
                    <c:v>0.33689485216331383</c:v>
                  </c:pt>
                </c:numCache>
              </c:numRef>
            </c:plus>
            <c:minus>
              <c:numRef>
                <c:f>data!$C$25:$H$25</c:f>
                <c:numCache>
                  <c:ptCount val="6"/>
                  <c:pt idx="0">
                    <c:v>0.10231339258880244</c:v>
                  </c:pt>
                  <c:pt idx="1">
                    <c:v>0.1755819408633799</c:v>
                  </c:pt>
                  <c:pt idx="2">
                    <c:v>0.15853127800374134</c:v>
                  </c:pt>
                  <c:pt idx="3">
                    <c:v>0.2389723955525804</c:v>
                  </c:pt>
                  <c:pt idx="4">
                    <c:v>0.20604108641950325</c:v>
                  </c:pt>
                  <c:pt idx="5">
                    <c:v>0.33689485216331383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data!$C$19:$H$19</c:f>
              <c:numCache>
                <c:ptCount val="6"/>
                <c:pt idx="0">
                  <c:v>1.9625</c:v>
                </c:pt>
                <c:pt idx="1">
                  <c:v>3.2447222222222223</c:v>
                </c:pt>
                <c:pt idx="2">
                  <c:v>3.2044444444444444</c:v>
                </c:pt>
                <c:pt idx="3">
                  <c:v>3.985277777777778</c:v>
                </c:pt>
                <c:pt idx="4">
                  <c:v>4.046666666666667</c:v>
                </c:pt>
                <c:pt idx="5">
                  <c:v>4.225555555555554</c:v>
                </c:pt>
              </c:numCache>
            </c:numRef>
          </c:val>
        </c:ser>
        <c:ser>
          <c:idx val="3"/>
          <c:order val="3"/>
          <c:tx>
            <c:strRef>
              <c:f>data!$B$20</c:f>
              <c:strCache>
                <c:ptCount val="1"/>
                <c:pt idx="0">
                  <c:v>S4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data!$C$26:$H$26</c:f>
                <c:numCache>
                  <c:ptCount val="6"/>
                  <c:pt idx="0">
                    <c:v>0.2635464764137031</c:v>
                  </c:pt>
                  <c:pt idx="1">
                    <c:v>0.2740110162694866</c:v>
                  </c:pt>
                  <c:pt idx="2">
                    <c:v>0.2301357624008103</c:v>
                  </c:pt>
                  <c:pt idx="3">
                    <c:v>0.3561806118063016</c:v>
                  </c:pt>
                  <c:pt idx="4">
                    <c:v>0.301425373670261</c:v>
                  </c:pt>
                  <c:pt idx="5">
                    <c:v>0.33707721742213664</c:v>
                  </c:pt>
                </c:numCache>
              </c:numRef>
            </c:plus>
            <c:minus>
              <c:numRef>
                <c:f>data!$C$26:$H$26</c:f>
                <c:numCache>
                  <c:ptCount val="6"/>
                  <c:pt idx="0">
                    <c:v>0.2635464764137031</c:v>
                  </c:pt>
                  <c:pt idx="1">
                    <c:v>0.2740110162694866</c:v>
                  </c:pt>
                  <c:pt idx="2">
                    <c:v>0.2301357624008103</c:v>
                  </c:pt>
                  <c:pt idx="3">
                    <c:v>0.3561806118063016</c:v>
                  </c:pt>
                  <c:pt idx="4">
                    <c:v>0.301425373670261</c:v>
                  </c:pt>
                  <c:pt idx="5">
                    <c:v>0.33707721742213664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data!$C$20:$H$20</c:f>
              <c:numCache>
                <c:ptCount val="6"/>
                <c:pt idx="0">
                  <c:v>2.345555555555556</c:v>
                </c:pt>
                <c:pt idx="1">
                  <c:v>3.9875</c:v>
                </c:pt>
                <c:pt idx="2">
                  <c:v>3.8477777777777784</c:v>
                </c:pt>
                <c:pt idx="3">
                  <c:v>4.9326388888888895</c:v>
                </c:pt>
                <c:pt idx="4">
                  <c:v>4.3725</c:v>
                </c:pt>
                <c:pt idx="5">
                  <c:v>4.79625</c:v>
                </c:pt>
              </c:numCache>
            </c:numRef>
          </c:val>
        </c:ser>
        <c:ser>
          <c:idx val="4"/>
          <c:order val="4"/>
          <c:tx>
            <c:strRef>
              <c:f>data!$B$21</c:f>
              <c:strCache>
                <c:ptCount val="1"/>
                <c:pt idx="0">
                  <c:v>S5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data!$C$27:$H$27</c:f>
                <c:numCache>
                  <c:ptCount val="6"/>
                  <c:pt idx="0">
                    <c:v>0.12770538133531384</c:v>
                  </c:pt>
                  <c:pt idx="1">
                    <c:v>0.20344754478547164</c:v>
                  </c:pt>
                  <c:pt idx="2">
                    <c:v>0.26991701763417913</c:v>
                  </c:pt>
                  <c:pt idx="3">
                    <c:v>0.1671069437208714</c:v>
                  </c:pt>
                  <c:pt idx="4">
                    <c:v>0.2038608683577768</c:v>
                  </c:pt>
                  <c:pt idx="5">
                    <c:v>0.32171219126221223</c:v>
                  </c:pt>
                </c:numCache>
              </c:numRef>
            </c:plus>
            <c:minus>
              <c:numRef>
                <c:f>data!$C$27:$H$27</c:f>
                <c:numCache>
                  <c:ptCount val="6"/>
                  <c:pt idx="0">
                    <c:v>0.12770538133531384</c:v>
                  </c:pt>
                  <c:pt idx="1">
                    <c:v>0.20344754478547164</c:v>
                  </c:pt>
                  <c:pt idx="2">
                    <c:v>0.26991701763417913</c:v>
                  </c:pt>
                  <c:pt idx="3">
                    <c:v>0.1671069437208714</c:v>
                  </c:pt>
                  <c:pt idx="4">
                    <c:v>0.2038608683577768</c:v>
                  </c:pt>
                  <c:pt idx="5">
                    <c:v>0.32171219126221223</c:v>
                  </c:pt>
                </c:numCache>
              </c:numRef>
            </c:minus>
            <c:noEndCap val="0"/>
          </c:errBars>
          <c:cat>
            <c:strRef>
              <c:f>data!$C$3:$H$3</c:f>
              <c:str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strCache>
            </c:strRef>
          </c:cat>
          <c:val>
            <c:numRef>
              <c:f>data!$C$21:$H$21</c:f>
              <c:numCache>
                <c:ptCount val="6"/>
                <c:pt idx="0">
                  <c:v>2.1038888888888887</c:v>
                </c:pt>
                <c:pt idx="1">
                  <c:v>3.681944444444445</c:v>
                </c:pt>
                <c:pt idx="2">
                  <c:v>3.8305555555555557</c:v>
                </c:pt>
                <c:pt idx="3">
                  <c:v>4.5675</c:v>
                </c:pt>
                <c:pt idx="4">
                  <c:v>3.868055555555556</c:v>
                </c:pt>
                <c:pt idx="5">
                  <c:v>4.142916666666667</c:v>
                </c:pt>
              </c:numCache>
            </c:numRef>
          </c:val>
        </c:ser>
        <c:axId val="27824717"/>
        <c:axId val="49095862"/>
      </c:barChart>
      <c:catAx>
        <c:axId val="2782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5862"/>
        <c:crosses val="autoZero"/>
        <c:auto val="0"/>
        <c:lblOffset val="100"/>
        <c:noMultiLvlLbl val="0"/>
      </c:catAx>
      <c:valAx>
        <c:axId val="4909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micromoles C/min.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24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workbookViewId="0" topLeftCell="E1">
      <selection activeCell="O11" sqref="O11:O15"/>
    </sheetView>
  </sheetViews>
  <sheetFormatPr defaultColWidth="9.140625" defaultRowHeight="12.75"/>
  <cols>
    <col min="1" max="16384" width="9.14062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2.75">
      <c r="A3" s="2" t="s">
        <v>14</v>
      </c>
      <c r="B3" s="2"/>
      <c r="C3" s="2"/>
      <c r="D3" s="2"/>
    </row>
    <row r="5" spans="1:15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K5" s="1" t="s">
        <v>15</v>
      </c>
      <c r="N5" s="1" t="s">
        <v>29</v>
      </c>
      <c r="O5" s="1" t="s">
        <v>30</v>
      </c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M6" s="10" t="s">
        <v>9</v>
      </c>
      <c r="N6" s="11">
        <f>AVERAGE(K7,K20,K33,K46,K59)</f>
        <v>2.1455555555555557</v>
      </c>
      <c r="O6" s="11">
        <f>STDEV(G7:G9,G20:G22,G33:G35,G46:G48,G59:G61)/SQRT(15)</f>
        <v>0.11722707429964047</v>
      </c>
      <c r="P6" s="10"/>
    </row>
    <row r="7" spans="1:16" ht="12.75">
      <c r="A7" s="1">
        <v>1</v>
      </c>
      <c r="B7" s="1" t="s">
        <v>9</v>
      </c>
      <c r="C7" s="1">
        <v>1</v>
      </c>
      <c r="D7" s="1">
        <v>1.88</v>
      </c>
      <c r="E7" s="1">
        <v>1.95</v>
      </c>
      <c r="F7" s="1">
        <v>2.04</v>
      </c>
      <c r="G7" s="6">
        <f>(D7+E7+F7)/3</f>
        <v>1.9566666666666668</v>
      </c>
      <c r="H7" s="1">
        <v>8</v>
      </c>
      <c r="I7" s="1">
        <v>7</v>
      </c>
      <c r="K7" s="1">
        <f>(G7+G8+G9)/3</f>
        <v>1.9855555555555553</v>
      </c>
      <c r="M7" s="10" t="s">
        <v>10</v>
      </c>
      <c r="N7" s="11">
        <f>AVERAGE(K10,K23,K36,K49,K62)</f>
        <v>1.9862222222222221</v>
      </c>
      <c r="O7" s="11">
        <f>STDEV(G10:G12,G23:G25,G36:G38,G49:G51,G62:G64)/SQRT(15)</f>
        <v>0.1199743652807337</v>
      </c>
      <c r="P7" s="10"/>
    </row>
    <row r="8" spans="3:23" ht="12.75">
      <c r="C8" s="1">
        <v>2</v>
      </c>
      <c r="D8" s="1">
        <v>2.1</v>
      </c>
      <c r="E8" s="1">
        <v>2.18</v>
      </c>
      <c r="F8" s="1">
        <v>2.32</v>
      </c>
      <c r="G8" s="6">
        <f aca="true" t="shared" si="0" ref="G8:G70">(D8+E8+F8)/3</f>
        <v>2.1999999999999997</v>
      </c>
      <c r="M8" s="10" t="s">
        <v>11</v>
      </c>
      <c r="N8" s="11">
        <f>AVERAGE(K13,K26,K39,K52,K65)</f>
        <v>2.3575555555555554</v>
      </c>
      <c r="O8" s="11">
        <f>STDEV(G13:G15,G26:G28,G39:G41,G52:G54,G65:G67)/SQRT(15)</f>
        <v>0.24352905081132536</v>
      </c>
      <c r="P8" s="10"/>
      <c r="T8" s="8"/>
      <c r="U8" s="8"/>
      <c r="V8" s="8"/>
      <c r="W8" s="8"/>
    </row>
    <row r="9" spans="3:16" ht="12.75">
      <c r="C9" s="1">
        <v>3</v>
      </c>
      <c r="D9" s="4">
        <v>1.44</v>
      </c>
      <c r="E9" s="4">
        <v>1.86</v>
      </c>
      <c r="F9" s="4">
        <v>2.1</v>
      </c>
      <c r="G9" s="7">
        <f t="shared" si="0"/>
        <v>1.8</v>
      </c>
      <c r="H9" s="5"/>
      <c r="M9" s="10" t="s">
        <v>12</v>
      </c>
      <c r="N9" s="11">
        <f>AVERAGE(K16,K29,K42,K55,K68)</f>
        <v>2.178444444444444</v>
      </c>
      <c r="O9" s="11">
        <f>STDEV(G16:G18,G29:G31,G42:G44,G55:G57,G68:G70)/SQRT(15)</f>
        <v>0.1168646241940089</v>
      </c>
      <c r="P9" s="10"/>
    </row>
    <row r="10" spans="2:23" ht="12.75">
      <c r="B10" s="1" t="s">
        <v>10</v>
      </c>
      <c r="C10" s="1">
        <v>1</v>
      </c>
      <c r="D10" s="1">
        <v>1.99</v>
      </c>
      <c r="E10" s="1">
        <v>1.93</v>
      </c>
      <c r="F10" s="1">
        <v>1.78</v>
      </c>
      <c r="G10" s="6">
        <f t="shared" si="0"/>
        <v>1.9000000000000001</v>
      </c>
      <c r="H10" s="1">
        <v>8</v>
      </c>
      <c r="I10" s="1">
        <v>7</v>
      </c>
      <c r="K10" s="1">
        <f>(G10+G11+G12)/3</f>
        <v>1.9766666666666668</v>
      </c>
      <c r="M10" s="10"/>
      <c r="N10" s="11"/>
      <c r="O10" s="11"/>
      <c r="P10" s="10"/>
      <c r="T10" s="8"/>
      <c r="U10" s="8"/>
      <c r="V10" s="8"/>
      <c r="W10" s="8"/>
    </row>
    <row r="11" spans="3:16" ht="12.75">
      <c r="C11" s="1">
        <v>2</v>
      </c>
      <c r="D11" s="1">
        <v>2.72</v>
      </c>
      <c r="E11" s="1">
        <v>2.47</v>
      </c>
      <c r="F11" s="1">
        <v>2.48</v>
      </c>
      <c r="G11" s="6">
        <f t="shared" si="0"/>
        <v>2.5566666666666666</v>
      </c>
      <c r="M11" s="10">
        <v>1</v>
      </c>
      <c r="N11" s="11">
        <f>AVERAGE(K7,K10,K13,K16)</f>
        <v>2.138333333333333</v>
      </c>
      <c r="O11" s="11">
        <f>STDEV(G7:G18)/SQRT(15)</f>
        <v>0.12421091002142381</v>
      </c>
      <c r="P11" s="10"/>
    </row>
    <row r="12" spans="3:23" ht="12.75">
      <c r="C12" s="1">
        <v>3</v>
      </c>
      <c r="D12" s="1">
        <v>1.46</v>
      </c>
      <c r="E12" s="1">
        <v>1.49</v>
      </c>
      <c r="F12" s="1">
        <v>1.47</v>
      </c>
      <c r="G12" s="6">
        <f t="shared" si="0"/>
        <v>1.4733333333333334</v>
      </c>
      <c r="M12" s="10">
        <v>2</v>
      </c>
      <c r="N12" s="12">
        <f>AVERAGE(G20:G31)</f>
        <v>2.2844444444444445</v>
      </c>
      <c r="O12" s="12">
        <f>STDEV(G20:G31)/SQRT(15)</f>
        <v>0.12893259447070504</v>
      </c>
      <c r="P12" s="10"/>
      <c r="T12" s="8"/>
      <c r="U12" s="8"/>
      <c r="V12" s="8"/>
      <c r="W12" s="8"/>
    </row>
    <row r="13" spans="2:16" ht="12.75">
      <c r="B13" s="1" t="s">
        <v>11</v>
      </c>
      <c r="C13" s="1">
        <v>1</v>
      </c>
      <c r="D13" s="1">
        <v>1.78</v>
      </c>
      <c r="E13" s="1">
        <v>1.62</v>
      </c>
      <c r="F13" s="1">
        <v>1.79</v>
      </c>
      <c r="G13" s="6">
        <f t="shared" si="0"/>
        <v>1.7300000000000002</v>
      </c>
      <c r="H13" s="1">
        <v>8</v>
      </c>
      <c r="I13" s="1">
        <v>8</v>
      </c>
      <c r="K13" s="1">
        <f>(G13+G14+G15)/3</f>
        <v>2.002222222222222</v>
      </c>
      <c r="M13" s="10">
        <v>3</v>
      </c>
      <c r="N13" s="11">
        <f>AVERAGE(G33:G44)</f>
        <v>1.9624999999999997</v>
      </c>
      <c r="O13" s="11">
        <f>STDEV(G33:G44)/SQRT(15)</f>
        <v>0.10231339258880244</v>
      </c>
      <c r="P13" s="10"/>
    </row>
    <row r="14" spans="3:16" ht="12.75">
      <c r="C14" s="1">
        <v>2</v>
      </c>
      <c r="D14" s="1">
        <v>2.72</v>
      </c>
      <c r="E14" s="1">
        <v>2.47</v>
      </c>
      <c r="F14" s="1">
        <v>2.48</v>
      </c>
      <c r="G14" s="6">
        <f t="shared" si="0"/>
        <v>2.5566666666666666</v>
      </c>
      <c r="M14" s="10">
        <v>4</v>
      </c>
      <c r="N14" s="11">
        <f>AVERAGE(G46:G57)</f>
        <v>2.345555555555556</v>
      </c>
      <c r="O14" s="11">
        <f>STDEV(G46:G57)/SQRT(15)</f>
        <v>0.2635464764137031</v>
      </c>
      <c r="P14" s="10"/>
    </row>
    <row r="15" spans="3:16" ht="12.75">
      <c r="C15" s="1">
        <v>3</v>
      </c>
      <c r="D15" s="1">
        <v>1.66</v>
      </c>
      <c r="E15" s="1">
        <v>1.76</v>
      </c>
      <c r="F15" s="1">
        <v>1.74</v>
      </c>
      <c r="G15" s="6">
        <f t="shared" si="0"/>
        <v>1.72</v>
      </c>
      <c r="M15" s="10">
        <v>5</v>
      </c>
      <c r="N15" s="12">
        <f>AVERAGE(G59:G70)</f>
        <v>2.1038888888888887</v>
      </c>
      <c r="O15" s="12">
        <f>STDEV(G59:G70)/SQRT(15)</f>
        <v>0.12770538133531384</v>
      </c>
      <c r="P15" s="10"/>
    </row>
    <row r="16" spans="2:16" ht="12.75">
      <c r="B16" s="1" t="s">
        <v>12</v>
      </c>
      <c r="C16" s="1">
        <v>1</v>
      </c>
      <c r="D16" s="1">
        <v>2.42</v>
      </c>
      <c r="E16" s="1">
        <v>2.26</v>
      </c>
      <c r="F16" s="1">
        <v>2.27</v>
      </c>
      <c r="G16" s="6">
        <f t="shared" si="0"/>
        <v>2.3166666666666664</v>
      </c>
      <c r="H16" s="1">
        <v>9</v>
      </c>
      <c r="I16" s="1">
        <v>9</v>
      </c>
      <c r="K16" s="1">
        <f>(G16+G17+G18)/3</f>
        <v>2.5888888888888886</v>
      </c>
      <c r="M16" s="10"/>
      <c r="N16" s="10"/>
      <c r="O16" s="10"/>
      <c r="P16" s="10"/>
    </row>
    <row r="17" spans="3:16" ht="12.75">
      <c r="C17" s="1">
        <v>2</v>
      </c>
      <c r="D17" s="1">
        <v>2.18</v>
      </c>
      <c r="E17" s="1">
        <v>2.24</v>
      </c>
      <c r="F17" s="1">
        <v>2.28</v>
      </c>
      <c r="G17" s="6">
        <f t="shared" si="0"/>
        <v>2.233333333333333</v>
      </c>
      <c r="M17" s="10"/>
      <c r="N17" s="10"/>
      <c r="O17" s="10"/>
      <c r="P17" s="10"/>
    </row>
    <row r="18" spans="3:15" ht="12.75">
      <c r="C18" s="1">
        <v>3</v>
      </c>
      <c r="D18" s="1">
        <v>3.22</v>
      </c>
      <c r="E18" s="1">
        <v>3.27</v>
      </c>
      <c r="F18" s="1">
        <v>3.16</v>
      </c>
      <c r="G18" s="6">
        <f t="shared" si="0"/>
        <v>3.216666666666667</v>
      </c>
      <c r="N18" s="10"/>
      <c r="O18" s="10"/>
    </row>
    <row r="19" ht="12.75">
      <c r="G19" s="6"/>
    </row>
    <row r="20" spans="1:11" ht="12.75">
      <c r="A20" s="1">
        <v>2</v>
      </c>
      <c r="B20" s="1" t="s">
        <v>9</v>
      </c>
      <c r="C20" s="1">
        <v>1</v>
      </c>
      <c r="D20" s="1">
        <v>2.62</v>
      </c>
      <c r="E20" s="1">
        <v>2.8</v>
      </c>
      <c r="F20" s="1">
        <v>2.71</v>
      </c>
      <c r="G20" s="6">
        <f t="shared" si="0"/>
        <v>2.7099999999999995</v>
      </c>
      <c r="H20" s="1">
        <v>8</v>
      </c>
      <c r="I20" s="1">
        <v>8</v>
      </c>
      <c r="K20" s="1">
        <f>(G20+G21+G22)/3</f>
        <v>2.513333333333333</v>
      </c>
    </row>
    <row r="21" spans="3:7" ht="12.75">
      <c r="C21" s="1">
        <v>2</v>
      </c>
      <c r="D21" s="1">
        <v>2.4</v>
      </c>
      <c r="E21" s="1">
        <v>2.6</v>
      </c>
      <c r="F21" s="1">
        <v>2.93</v>
      </c>
      <c r="G21" s="6">
        <f t="shared" si="0"/>
        <v>2.643333333333333</v>
      </c>
    </row>
    <row r="22" spans="3:7" ht="12.75">
      <c r="C22" s="1">
        <v>3</v>
      </c>
      <c r="D22" s="4">
        <v>1.53</v>
      </c>
      <c r="E22" s="4">
        <v>2.4</v>
      </c>
      <c r="F22" s="4">
        <v>2.63</v>
      </c>
      <c r="G22" s="7">
        <f t="shared" si="0"/>
        <v>2.1866666666666665</v>
      </c>
    </row>
    <row r="23" spans="2:11" ht="12.75">
      <c r="B23" s="1" t="s">
        <v>10</v>
      </c>
      <c r="C23" s="1">
        <v>1</v>
      </c>
      <c r="D23" s="1">
        <v>1.57</v>
      </c>
      <c r="E23" s="1">
        <v>1.95</v>
      </c>
      <c r="F23" s="1">
        <v>2.14</v>
      </c>
      <c r="G23" s="6">
        <f t="shared" si="0"/>
        <v>1.8866666666666667</v>
      </c>
      <c r="H23" s="1">
        <v>8</v>
      </c>
      <c r="I23" s="1">
        <v>7</v>
      </c>
      <c r="K23" s="1">
        <f>(G23+G24+G25)/3</f>
        <v>2.283333333333333</v>
      </c>
    </row>
    <row r="24" spans="3:7" ht="12.75">
      <c r="C24" s="1">
        <v>2</v>
      </c>
      <c r="D24" s="1">
        <v>2.15</v>
      </c>
      <c r="E24" s="1">
        <v>2.11</v>
      </c>
      <c r="F24" s="1">
        <v>2.15</v>
      </c>
      <c r="G24" s="6">
        <f t="shared" si="0"/>
        <v>2.1366666666666667</v>
      </c>
    </row>
    <row r="25" spans="3:7" ht="12.75">
      <c r="C25" s="1">
        <v>3</v>
      </c>
      <c r="D25" s="1">
        <v>3.05</v>
      </c>
      <c r="E25" s="1">
        <v>2.81</v>
      </c>
      <c r="F25" s="1">
        <v>2.62</v>
      </c>
      <c r="G25" s="6">
        <f t="shared" si="0"/>
        <v>2.8266666666666667</v>
      </c>
    </row>
    <row r="26" spans="2:11" ht="12.75">
      <c r="B26" s="1" t="s">
        <v>11</v>
      </c>
      <c r="C26" s="1">
        <v>1</v>
      </c>
      <c r="D26" s="1">
        <v>2.69</v>
      </c>
      <c r="E26" s="1">
        <v>2.56</v>
      </c>
      <c r="F26" s="1">
        <v>2.78</v>
      </c>
      <c r="G26" s="6">
        <f t="shared" si="0"/>
        <v>2.6766666666666663</v>
      </c>
      <c r="H26" s="1">
        <v>8</v>
      </c>
      <c r="I26" s="1">
        <v>7</v>
      </c>
      <c r="K26" s="6">
        <f>(G26+G27+G28)/3</f>
        <v>2.273333333333333</v>
      </c>
    </row>
    <row r="27" spans="3:7" ht="12.75">
      <c r="C27" s="1">
        <v>2</v>
      </c>
      <c r="D27" s="1">
        <v>2.85</v>
      </c>
      <c r="E27" s="1">
        <v>3.08</v>
      </c>
      <c r="F27" s="1">
        <v>2.92</v>
      </c>
      <c r="G27" s="6">
        <f t="shared" si="0"/>
        <v>2.9499999999999997</v>
      </c>
    </row>
    <row r="28" spans="3:7" ht="12.75">
      <c r="C28" s="1">
        <v>3</v>
      </c>
      <c r="D28" s="1">
        <v>1.2</v>
      </c>
      <c r="E28" s="1">
        <v>1.13</v>
      </c>
      <c r="F28" s="1">
        <v>1.25</v>
      </c>
      <c r="G28" s="6">
        <f t="shared" si="0"/>
        <v>1.1933333333333334</v>
      </c>
    </row>
    <row r="29" spans="2:11" ht="12.75">
      <c r="B29" s="1" t="s">
        <v>12</v>
      </c>
      <c r="C29" s="1">
        <v>1</v>
      </c>
      <c r="D29" s="1">
        <v>1.88</v>
      </c>
      <c r="E29" s="1">
        <v>1.95</v>
      </c>
      <c r="F29" s="1">
        <v>2.04</v>
      </c>
      <c r="G29" s="6">
        <f t="shared" si="0"/>
        <v>1.9566666666666668</v>
      </c>
      <c r="H29" s="1">
        <v>8</v>
      </c>
      <c r="I29" s="1">
        <v>8</v>
      </c>
      <c r="K29" s="1">
        <f>(G29+G30+G31)/3</f>
        <v>2.0677777777777777</v>
      </c>
    </row>
    <row r="30" spans="3:7" ht="12.75">
      <c r="C30" s="1">
        <v>2</v>
      </c>
      <c r="D30" s="1">
        <v>2.13</v>
      </c>
      <c r="E30" s="1">
        <v>2.01</v>
      </c>
      <c r="F30" s="1">
        <v>2.12</v>
      </c>
      <c r="G30" s="6">
        <f t="shared" si="0"/>
        <v>2.0866666666666664</v>
      </c>
    </row>
    <row r="31" spans="3:7" ht="12.75">
      <c r="C31" s="1">
        <v>3</v>
      </c>
      <c r="D31" s="1">
        <v>1.97</v>
      </c>
      <c r="E31" s="1">
        <v>2.16</v>
      </c>
      <c r="F31" s="1">
        <v>2.35</v>
      </c>
      <c r="G31" s="6">
        <f t="shared" si="0"/>
        <v>2.16</v>
      </c>
    </row>
    <row r="32" ht="12.75">
      <c r="G32" s="6"/>
    </row>
    <row r="33" spans="1:11" ht="12.75">
      <c r="A33" s="1">
        <v>3</v>
      </c>
      <c r="B33" s="1" t="s">
        <v>9</v>
      </c>
      <c r="C33" s="1">
        <v>1</v>
      </c>
      <c r="D33" s="1">
        <v>2.07</v>
      </c>
      <c r="E33" s="1">
        <v>2.02</v>
      </c>
      <c r="F33" s="1">
        <v>1.9</v>
      </c>
      <c r="G33" s="6">
        <f t="shared" si="0"/>
        <v>1.9966666666666668</v>
      </c>
      <c r="H33" s="1">
        <v>9</v>
      </c>
      <c r="I33" s="1">
        <v>8</v>
      </c>
      <c r="K33" s="1">
        <f>(G33+G34+G35)/3</f>
        <v>1.8655555555555559</v>
      </c>
    </row>
    <row r="34" spans="3:7" ht="12.75">
      <c r="C34" s="1">
        <v>2</v>
      </c>
      <c r="D34" s="1">
        <v>1.93</v>
      </c>
      <c r="E34" s="1">
        <v>2.06</v>
      </c>
      <c r="F34" s="1">
        <v>2.08</v>
      </c>
      <c r="G34" s="6">
        <f t="shared" si="0"/>
        <v>2.0233333333333334</v>
      </c>
    </row>
    <row r="35" spans="3:7" ht="12.75">
      <c r="C35" s="1">
        <v>3</v>
      </c>
      <c r="D35" s="1">
        <v>1.44</v>
      </c>
      <c r="E35" s="1">
        <v>1.59</v>
      </c>
      <c r="F35" s="1">
        <v>1.7</v>
      </c>
      <c r="G35" s="6">
        <f t="shared" si="0"/>
        <v>1.5766666666666669</v>
      </c>
    </row>
    <row r="36" spans="2:11" ht="12.75">
      <c r="B36" s="1" t="s">
        <v>10</v>
      </c>
      <c r="C36" s="1">
        <v>1</v>
      </c>
      <c r="D36" s="1">
        <v>2.26</v>
      </c>
      <c r="E36" s="1">
        <v>2.34</v>
      </c>
      <c r="F36" s="1">
        <v>2.22</v>
      </c>
      <c r="G36" s="6">
        <f t="shared" si="0"/>
        <v>2.2733333333333334</v>
      </c>
      <c r="H36" s="1">
        <v>9</v>
      </c>
      <c r="I36" s="1">
        <v>8</v>
      </c>
      <c r="K36" s="1">
        <f>(G36+G37+G38)/3</f>
        <v>1.847777777777778</v>
      </c>
    </row>
    <row r="37" spans="3:7" ht="12.75">
      <c r="C37" s="1">
        <v>2</v>
      </c>
      <c r="D37" s="1">
        <v>1.45</v>
      </c>
      <c r="E37" s="1">
        <v>1.43</v>
      </c>
      <c r="F37" s="1">
        <v>1.44</v>
      </c>
      <c r="G37" s="6">
        <f t="shared" si="0"/>
        <v>1.4400000000000002</v>
      </c>
    </row>
    <row r="38" spans="3:7" ht="12.75">
      <c r="C38" s="1">
        <v>3</v>
      </c>
      <c r="D38" s="1">
        <v>1.7</v>
      </c>
      <c r="E38" s="1">
        <v>1.87</v>
      </c>
      <c r="F38" s="1">
        <v>1.92</v>
      </c>
      <c r="G38" s="6">
        <f t="shared" si="0"/>
        <v>1.83</v>
      </c>
    </row>
    <row r="39" spans="2:11" ht="12.75">
      <c r="B39" s="1" t="s">
        <v>11</v>
      </c>
      <c r="C39" s="1">
        <v>1</v>
      </c>
      <c r="D39" s="1">
        <v>1.93</v>
      </c>
      <c r="E39" s="1">
        <v>2.17</v>
      </c>
      <c r="F39" s="1">
        <v>2.24</v>
      </c>
      <c r="G39" s="6">
        <f t="shared" si="0"/>
        <v>2.1133333333333333</v>
      </c>
      <c r="H39" s="1">
        <v>9</v>
      </c>
      <c r="I39" s="1">
        <v>8</v>
      </c>
      <c r="K39" s="1">
        <f>(G39+G40+G41)/3</f>
        <v>1.8777777777777775</v>
      </c>
    </row>
    <row r="40" spans="3:7" ht="12.75">
      <c r="C40" s="1">
        <v>2</v>
      </c>
      <c r="D40" s="1">
        <v>1.15</v>
      </c>
      <c r="E40" s="1">
        <v>1.25</v>
      </c>
      <c r="F40" s="1">
        <v>1.38</v>
      </c>
      <c r="G40" s="6">
        <f t="shared" si="0"/>
        <v>1.26</v>
      </c>
    </row>
    <row r="41" spans="3:7" ht="12.75">
      <c r="C41" s="1">
        <v>3</v>
      </c>
      <c r="D41" s="4">
        <v>1.91</v>
      </c>
      <c r="E41" s="4">
        <v>2.36</v>
      </c>
      <c r="F41" s="4">
        <v>2.51</v>
      </c>
      <c r="G41" s="7">
        <f t="shared" si="0"/>
        <v>2.26</v>
      </c>
    </row>
    <row r="42" spans="2:11" ht="12.75">
      <c r="B42" s="1" t="s">
        <v>12</v>
      </c>
      <c r="C42" s="1">
        <v>1</v>
      </c>
      <c r="D42" s="1">
        <v>1.76</v>
      </c>
      <c r="E42" s="1">
        <v>1.79</v>
      </c>
      <c r="F42" s="1">
        <v>1.87</v>
      </c>
      <c r="G42" s="6">
        <f t="shared" si="0"/>
        <v>1.8066666666666666</v>
      </c>
      <c r="H42" s="1">
        <v>9</v>
      </c>
      <c r="I42" s="1">
        <v>8</v>
      </c>
      <c r="K42" s="1">
        <f>(G42+G43+G44)/3</f>
        <v>2.258888888888889</v>
      </c>
    </row>
    <row r="43" spans="3:7" ht="12.75">
      <c r="C43" s="1">
        <v>2</v>
      </c>
      <c r="D43" s="1">
        <v>2.61</v>
      </c>
      <c r="E43" s="1">
        <v>2.54</v>
      </c>
      <c r="F43" s="1">
        <v>2.53</v>
      </c>
      <c r="G43" s="6">
        <f t="shared" si="0"/>
        <v>2.56</v>
      </c>
    </row>
    <row r="44" spans="3:7" ht="12.75">
      <c r="C44" s="1">
        <v>3</v>
      </c>
      <c r="D44" s="1">
        <v>2.09</v>
      </c>
      <c r="E44" s="1">
        <v>2.58</v>
      </c>
      <c r="F44" s="1">
        <v>2.56</v>
      </c>
      <c r="G44" s="6">
        <f t="shared" si="0"/>
        <v>2.41</v>
      </c>
    </row>
    <row r="45" ht="12.75">
      <c r="G45" s="6"/>
    </row>
    <row r="46" spans="1:11" ht="12.75">
      <c r="A46" s="1">
        <v>4</v>
      </c>
      <c r="B46" s="1" t="s">
        <v>9</v>
      </c>
      <c r="C46" s="1">
        <v>1</v>
      </c>
      <c r="D46" s="1">
        <v>3.11</v>
      </c>
      <c r="E46" s="1">
        <v>3.41</v>
      </c>
      <c r="F46" s="1">
        <v>2.96</v>
      </c>
      <c r="G46" s="6">
        <f t="shared" si="0"/>
        <v>3.16</v>
      </c>
      <c r="H46" s="1">
        <v>8</v>
      </c>
      <c r="I46" s="1">
        <v>8</v>
      </c>
      <c r="K46" s="1">
        <f>(G46+G47+G48)/3</f>
        <v>2.14</v>
      </c>
    </row>
    <row r="47" spans="3:7" ht="12.75">
      <c r="C47" s="1">
        <v>2</v>
      </c>
      <c r="D47" s="4">
        <v>1.35</v>
      </c>
      <c r="E47" s="4">
        <v>1.76</v>
      </c>
      <c r="F47" s="4">
        <v>1.96</v>
      </c>
      <c r="G47" s="7">
        <f t="shared" si="0"/>
        <v>1.6900000000000002</v>
      </c>
    </row>
    <row r="48" spans="3:7" ht="12.75">
      <c r="C48" s="1">
        <v>3</v>
      </c>
      <c r="D48" s="1">
        <v>1.5</v>
      </c>
      <c r="E48" s="1">
        <v>1.52</v>
      </c>
      <c r="F48" s="1">
        <v>1.69</v>
      </c>
      <c r="G48" s="6">
        <f t="shared" si="0"/>
        <v>1.57</v>
      </c>
    </row>
    <row r="49" spans="2:11" ht="12.75">
      <c r="B49" s="1" t="s">
        <v>10</v>
      </c>
      <c r="C49" s="1">
        <v>1</v>
      </c>
      <c r="D49" s="1">
        <v>2.63</v>
      </c>
      <c r="E49" s="1">
        <v>2.6</v>
      </c>
      <c r="F49" s="1">
        <v>2.63</v>
      </c>
      <c r="G49" s="6">
        <f t="shared" si="0"/>
        <v>2.62</v>
      </c>
      <c r="H49" s="1">
        <v>9</v>
      </c>
      <c r="I49" s="1">
        <v>8</v>
      </c>
      <c r="K49" s="1">
        <f>(G49+G50+G51)/3</f>
        <v>1.9522222222222225</v>
      </c>
    </row>
    <row r="50" spans="3:7" ht="12.75">
      <c r="C50" s="1">
        <v>2</v>
      </c>
      <c r="D50" s="1">
        <v>1.7</v>
      </c>
      <c r="E50" s="1">
        <v>1.86</v>
      </c>
      <c r="F50" s="1">
        <v>1.9</v>
      </c>
      <c r="G50" s="6">
        <f t="shared" si="0"/>
        <v>1.82</v>
      </c>
    </row>
    <row r="51" spans="3:7" ht="12.75">
      <c r="C51" s="1">
        <v>3</v>
      </c>
      <c r="D51" s="1">
        <v>1.43</v>
      </c>
      <c r="E51" s="1">
        <v>1.42</v>
      </c>
      <c r="F51" s="1">
        <v>1.4</v>
      </c>
      <c r="G51" s="6">
        <f t="shared" si="0"/>
        <v>1.4166666666666667</v>
      </c>
    </row>
    <row r="52" spans="2:11" ht="12.75">
      <c r="B52" s="1" t="s">
        <v>11</v>
      </c>
      <c r="C52" s="1">
        <v>1</v>
      </c>
      <c r="D52" s="4">
        <v>2.6</v>
      </c>
      <c r="E52" s="4">
        <v>2.98</v>
      </c>
      <c r="F52" s="4">
        <v>3.36</v>
      </c>
      <c r="G52" s="7">
        <f t="shared" si="0"/>
        <v>2.98</v>
      </c>
      <c r="H52" s="1">
        <v>9</v>
      </c>
      <c r="I52" s="1">
        <v>8</v>
      </c>
      <c r="K52" s="1">
        <f>(G52+G53+G54)/3</f>
        <v>3.2488888888888887</v>
      </c>
    </row>
    <row r="53" spans="3:7" ht="12.75">
      <c r="C53" s="1">
        <v>2</v>
      </c>
      <c r="D53" s="1">
        <v>1.88</v>
      </c>
      <c r="E53" s="1">
        <v>1.8</v>
      </c>
      <c r="F53" s="1">
        <v>1.83</v>
      </c>
      <c r="G53" s="6">
        <f t="shared" si="0"/>
        <v>1.8366666666666667</v>
      </c>
    </row>
    <row r="54" spans="3:7" ht="12.75">
      <c r="C54" s="1">
        <v>3</v>
      </c>
      <c r="D54" s="4">
        <v>4.67</v>
      </c>
      <c r="E54" s="4">
        <v>5.07</v>
      </c>
      <c r="F54" s="4">
        <v>5.05</v>
      </c>
      <c r="G54" s="7">
        <f t="shared" si="0"/>
        <v>4.93</v>
      </c>
    </row>
    <row r="55" spans="2:11" ht="12.75">
      <c r="B55" s="1" t="s">
        <v>12</v>
      </c>
      <c r="C55" s="1">
        <v>1</v>
      </c>
      <c r="D55" s="1">
        <v>1.18</v>
      </c>
      <c r="E55" s="1">
        <v>1.3</v>
      </c>
      <c r="F55" s="1">
        <v>1.36</v>
      </c>
      <c r="G55" s="6">
        <f t="shared" si="0"/>
        <v>1.28</v>
      </c>
      <c r="H55" s="1">
        <v>9</v>
      </c>
      <c r="I55" s="1">
        <v>8</v>
      </c>
      <c r="K55" s="1">
        <f>(G55+G56+G57)/3</f>
        <v>2.041111111111111</v>
      </c>
    </row>
    <row r="56" spans="3:7" ht="12.75">
      <c r="C56" s="1">
        <v>2</v>
      </c>
      <c r="D56" s="1">
        <v>2.65</v>
      </c>
      <c r="E56" s="1">
        <v>2.64</v>
      </c>
      <c r="F56" s="1">
        <v>2.51</v>
      </c>
      <c r="G56" s="6">
        <f t="shared" si="0"/>
        <v>2.6</v>
      </c>
    </row>
    <row r="57" spans="3:7" ht="12.75">
      <c r="C57" s="1">
        <v>3</v>
      </c>
      <c r="D57" s="1">
        <v>2.27</v>
      </c>
      <c r="E57" s="1">
        <v>2.17</v>
      </c>
      <c r="F57" s="1">
        <v>2.29</v>
      </c>
      <c r="G57" s="6">
        <f t="shared" si="0"/>
        <v>2.243333333333333</v>
      </c>
    </row>
    <row r="58" ht="12.75">
      <c r="G58" s="6"/>
    </row>
    <row r="59" spans="1:11" ht="12.75">
      <c r="A59" s="1">
        <v>5</v>
      </c>
      <c r="B59" s="1" t="s">
        <v>9</v>
      </c>
      <c r="C59" s="1">
        <v>1</v>
      </c>
      <c r="D59" s="1">
        <v>1.59</v>
      </c>
      <c r="E59" s="1">
        <v>1.95</v>
      </c>
      <c r="F59" s="1">
        <v>2</v>
      </c>
      <c r="G59" s="6">
        <f t="shared" si="0"/>
        <v>1.8466666666666667</v>
      </c>
      <c r="H59" s="1">
        <v>9</v>
      </c>
      <c r="I59" s="1">
        <v>8</v>
      </c>
      <c r="K59" s="1">
        <f>(G59+G60+G61)/3</f>
        <v>2.223333333333333</v>
      </c>
    </row>
    <row r="60" spans="3:7" ht="12.75">
      <c r="C60" s="1">
        <v>2</v>
      </c>
      <c r="D60" s="1">
        <v>2.17</v>
      </c>
      <c r="E60" s="1">
        <v>2.57</v>
      </c>
      <c r="F60" s="1">
        <v>2.47</v>
      </c>
      <c r="G60" s="6">
        <f t="shared" si="0"/>
        <v>2.4033333333333338</v>
      </c>
    </row>
    <row r="61" spans="3:7" ht="12.75">
      <c r="C61" s="1">
        <v>3</v>
      </c>
      <c r="D61" s="1">
        <v>2.54</v>
      </c>
      <c r="E61" s="1">
        <v>2.37</v>
      </c>
      <c r="F61" s="1">
        <v>2.35</v>
      </c>
      <c r="G61" s="6">
        <f t="shared" si="0"/>
        <v>2.42</v>
      </c>
    </row>
    <row r="62" spans="2:11" ht="12.75">
      <c r="B62" s="1" t="s">
        <v>10</v>
      </c>
      <c r="C62" s="1">
        <v>1</v>
      </c>
      <c r="D62" s="1">
        <v>1.52</v>
      </c>
      <c r="E62" s="1">
        <v>1.78</v>
      </c>
      <c r="F62" s="1">
        <v>1.9</v>
      </c>
      <c r="G62" s="6">
        <f t="shared" si="0"/>
        <v>1.7333333333333332</v>
      </c>
      <c r="H62" s="1">
        <v>9</v>
      </c>
      <c r="I62" s="1">
        <v>8</v>
      </c>
      <c r="K62" s="1">
        <f>(G62+G63+G64)/3</f>
        <v>1.8711111111111112</v>
      </c>
    </row>
    <row r="63" spans="3:7" ht="12.75">
      <c r="C63" s="1">
        <v>2</v>
      </c>
      <c r="D63" s="1">
        <v>1.32</v>
      </c>
      <c r="E63" s="1">
        <v>1.59</v>
      </c>
      <c r="F63" s="1">
        <v>1.47</v>
      </c>
      <c r="G63" s="6">
        <f t="shared" si="0"/>
        <v>1.46</v>
      </c>
    </row>
    <row r="64" spans="3:7" ht="12.75">
      <c r="C64" s="1">
        <v>3</v>
      </c>
      <c r="D64" s="1">
        <v>2.54</v>
      </c>
      <c r="E64" s="1">
        <v>2.37</v>
      </c>
      <c r="F64" s="1">
        <v>2.35</v>
      </c>
      <c r="G64" s="6">
        <f t="shared" si="0"/>
        <v>2.42</v>
      </c>
    </row>
    <row r="65" spans="2:11" ht="12.75">
      <c r="B65" s="1" t="s">
        <v>11</v>
      </c>
      <c r="C65" s="1">
        <v>1</v>
      </c>
      <c r="D65" s="1">
        <v>3.06</v>
      </c>
      <c r="E65" s="1">
        <v>3.51</v>
      </c>
      <c r="F65" s="1">
        <v>3.15</v>
      </c>
      <c r="G65" s="6">
        <f t="shared" si="0"/>
        <v>3.24</v>
      </c>
      <c r="H65" s="1">
        <v>9</v>
      </c>
      <c r="I65" s="1">
        <v>8</v>
      </c>
      <c r="K65" s="1">
        <f>(G65+G66+G67)/3</f>
        <v>2.3855555555555554</v>
      </c>
    </row>
    <row r="66" spans="3:7" ht="12.75">
      <c r="C66" s="1">
        <v>2</v>
      </c>
      <c r="D66" s="1">
        <v>1.51</v>
      </c>
      <c r="E66" s="1">
        <v>1.73</v>
      </c>
      <c r="F66" s="1">
        <v>1.79</v>
      </c>
      <c r="G66" s="6">
        <f t="shared" si="0"/>
        <v>1.6766666666666667</v>
      </c>
    </row>
    <row r="67" spans="3:7" ht="12.75">
      <c r="C67" s="1">
        <v>3</v>
      </c>
      <c r="D67" s="1">
        <v>2.03</v>
      </c>
      <c r="E67" s="1">
        <v>2.4</v>
      </c>
      <c r="F67" s="1">
        <v>2.29</v>
      </c>
      <c r="G67" s="6">
        <f t="shared" si="0"/>
        <v>2.2399999999999998</v>
      </c>
    </row>
    <row r="68" spans="2:11" ht="12.75">
      <c r="B68" s="1" t="s">
        <v>12</v>
      </c>
      <c r="C68" s="1">
        <v>1</v>
      </c>
      <c r="D68" s="1">
        <v>1.82</v>
      </c>
      <c r="E68" s="1">
        <v>2.15</v>
      </c>
      <c r="F68" s="1">
        <v>2.13</v>
      </c>
      <c r="G68" s="6">
        <f t="shared" si="0"/>
        <v>2.033333333333333</v>
      </c>
      <c r="H68" s="1">
        <v>9</v>
      </c>
      <c r="I68" s="1">
        <v>8</v>
      </c>
      <c r="K68" s="1">
        <f>(G68+G69+G70)/3</f>
        <v>1.935555555555556</v>
      </c>
    </row>
    <row r="69" spans="3:7" ht="12.75">
      <c r="C69" s="1">
        <v>2</v>
      </c>
      <c r="D69" s="1">
        <v>2.26</v>
      </c>
      <c r="E69" s="1">
        <v>2.24</v>
      </c>
      <c r="F69" s="1">
        <v>2.09</v>
      </c>
      <c r="G69" s="6">
        <f t="shared" si="0"/>
        <v>2.1966666666666668</v>
      </c>
    </row>
    <row r="70" spans="3:7" ht="12.75">
      <c r="C70" s="1">
        <v>3</v>
      </c>
      <c r="D70" s="1">
        <v>1.33</v>
      </c>
      <c r="E70" s="1">
        <v>1.6</v>
      </c>
      <c r="F70" s="1">
        <v>1.8</v>
      </c>
      <c r="G70" s="6">
        <f t="shared" si="0"/>
        <v>1.5766666666666669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G3">
      <selection activeCell="N12" sqref="N12:O16"/>
    </sheetView>
  </sheetViews>
  <sheetFormatPr defaultColWidth="9.140625" defaultRowHeight="12.75"/>
  <cols>
    <col min="1" max="16384" width="9.140625" style="1" customWidth="1"/>
  </cols>
  <sheetData>
    <row r="1" spans="1:4" ht="12.75">
      <c r="A1" s="2" t="s">
        <v>16</v>
      </c>
      <c r="B1" s="2"/>
      <c r="C1" s="2"/>
      <c r="D1" s="2"/>
    </row>
    <row r="2" spans="1:4" ht="12.75">
      <c r="A2" s="2"/>
      <c r="B2" s="2"/>
      <c r="C2" s="2"/>
      <c r="D2" s="2"/>
    </row>
    <row r="3" spans="1:4" ht="15.75">
      <c r="A3" s="2" t="s">
        <v>17</v>
      </c>
      <c r="B3" s="2"/>
      <c r="C3" s="2"/>
      <c r="D3" s="2"/>
    </row>
    <row r="5" spans="1:11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K5" s="1" t="s">
        <v>15</v>
      </c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N6" s="1" t="s">
        <v>29</v>
      </c>
      <c r="O6" s="1" t="s">
        <v>30</v>
      </c>
    </row>
    <row r="7" spans="1:15" ht="12.75">
      <c r="A7" s="1">
        <v>1</v>
      </c>
      <c r="B7" s="1" t="s">
        <v>9</v>
      </c>
      <c r="C7" s="1">
        <v>1</v>
      </c>
      <c r="D7" s="1">
        <v>3.74</v>
      </c>
      <c r="E7" s="1">
        <v>3.35</v>
      </c>
      <c r="F7" s="1">
        <v>3.51</v>
      </c>
      <c r="G7" s="6">
        <f>(D7+E7+F7)/3</f>
        <v>3.533333333333333</v>
      </c>
      <c r="H7" s="1">
        <v>9</v>
      </c>
      <c r="I7" s="1">
        <v>8</v>
      </c>
      <c r="K7" s="1">
        <f>(G7+G8+G9)/3</f>
        <v>4.007777777777778</v>
      </c>
      <c r="M7" s="1" t="s">
        <v>9</v>
      </c>
      <c r="N7" s="12">
        <f>(K7+K20+K33+K46+K59)/5</f>
        <v>3.7404444444444445</v>
      </c>
      <c r="O7" s="12">
        <f>STDEV(G7:G9,G20:G22,G33:G35,G46:G48,G59:G61)/SQRT(15)</f>
        <v>0.22694121250442928</v>
      </c>
    </row>
    <row r="8" spans="3:15" ht="12.75">
      <c r="C8" s="1">
        <v>2</v>
      </c>
      <c r="D8" s="1">
        <v>4.1</v>
      </c>
      <c r="E8" s="1">
        <v>3.98</v>
      </c>
      <c r="F8" s="1">
        <v>4.1</v>
      </c>
      <c r="G8" s="6">
        <f aca="true" t="shared" si="0" ref="G8:G70">(D8+E8+F8)/3</f>
        <v>4.06</v>
      </c>
      <c r="M8" s="1" t="s">
        <v>10</v>
      </c>
      <c r="N8" s="12">
        <f>(K10+K23+K36+K49+K62)/5</f>
        <v>3.620666666666667</v>
      </c>
      <c r="O8" s="12">
        <f>STDEV(G10:G12,G23:G25,G36:G38,G49:G51,G62:G64)/SQRT(15)</f>
        <v>0.17926339581566966</v>
      </c>
    </row>
    <row r="9" spans="3:15" ht="12.75">
      <c r="C9" s="1">
        <v>3</v>
      </c>
      <c r="D9" s="5">
        <v>4.46</v>
      </c>
      <c r="E9" s="5">
        <v>4.36</v>
      </c>
      <c r="F9" s="5">
        <v>4.47</v>
      </c>
      <c r="G9" s="6">
        <f t="shared" si="0"/>
        <v>4.43</v>
      </c>
      <c r="H9" s="5"/>
      <c r="M9" s="1" t="s">
        <v>11</v>
      </c>
      <c r="N9" s="12">
        <f>(K13+K26+K39+K52+K65)/5</f>
        <v>3.5686666666666667</v>
      </c>
      <c r="O9" s="12">
        <f>STDEV(G13:G15,G26:G28,G39:G41,G52:G54,G65:G67)/SQRT(15)</f>
        <v>0.3169136547235927</v>
      </c>
    </row>
    <row r="10" spans="2:15" ht="12.75">
      <c r="B10" s="1" t="s">
        <v>10</v>
      </c>
      <c r="C10" s="1">
        <v>1</v>
      </c>
      <c r="D10" s="1">
        <v>3.77</v>
      </c>
      <c r="E10" s="1">
        <v>3.78</v>
      </c>
      <c r="F10" s="1">
        <v>3.63</v>
      </c>
      <c r="G10" s="6">
        <f t="shared" si="0"/>
        <v>3.7266666666666666</v>
      </c>
      <c r="H10" s="1">
        <v>9</v>
      </c>
      <c r="I10" s="1">
        <v>8</v>
      </c>
      <c r="K10" s="1">
        <f>(G10+G11+G12)/3</f>
        <v>4.010000000000001</v>
      </c>
      <c r="M10" s="1" t="s">
        <v>12</v>
      </c>
      <c r="N10" s="12">
        <f>(K16+K29+K42+K55+K68)/5</f>
        <v>4.422444444444444</v>
      </c>
      <c r="O10" s="12">
        <f>STDEV(G16:G18,G29:G31,G42:G44,G55:G57,G68:G70)/SQRT(15)</f>
        <v>0.30547654967049204</v>
      </c>
    </row>
    <row r="11" spans="3:15" ht="12.75">
      <c r="C11" s="1">
        <v>2</v>
      </c>
      <c r="D11" s="4">
        <v>6.03</v>
      </c>
      <c r="E11" s="4">
        <v>5.58</v>
      </c>
      <c r="F11" s="4">
        <v>4.85</v>
      </c>
      <c r="G11" s="7">
        <f t="shared" si="0"/>
        <v>5.486666666666667</v>
      </c>
      <c r="N11" s="12"/>
      <c r="O11" s="12"/>
    </row>
    <row r="12" spans="3:15" ht="12.75">
      <c r="C12" s="1">
        <v>3</v>
      </c>
      <c r="D12" s="1">
        <v>2.95</v>
      </c>
      <c r="E12" s="1">
        <v>2.69</v>
      </c>
      <c r="F12" s="1">
        <v>2.81</v>
      </c>
      <c r="G12" s="6">
        <f t="shared" si="0"/>
        <v>2.816666666666667</v>
      </c>
      <c r="M12" s="1">
        <v>1</v>
      </c>
      <c r="N12" s="12">
        <f>AVERAGE(G7:G18)</f>
        <v>4.169722222222222</v>
      </c>
      <c r="O12" s="12">
        <f>STDEV(G7:G18)/SQRT(15)</f>
        <v>0.37567384276679344</v>
      </c>
    </row>
    <row r="13" spans="2:15" ht="12.75">
      <c r="B13" s="1" t="s">
        <v>11</v>
      </c>
      <c r="C13" s="1">
        <v>1</v>
      </c>
      <c r="D13" s="1">
        <v>2.77</v>
      </c>
      <c r="E13" s="1">
        <v>2.73</v>
      </c>
      <c r="F13" s="1">
        <v>2.68</v>
      </c>
      <c r="G13" s="6">
        <f t="shared" si="0"/>
        <v>2.7266666666666666</v>
      </c>
      <c r="H13" s="1">
        <v>9</v>
      </c>
      <c r="I13" s="1">
        <v>8</v>
      </c>
      <c r="K13" s="1">
        <f>(G13+G14+G15)/3</f>
        <v>3.001111111111111</v>
      </c>
      <c r="M13" s="1">
        <v>2</v>
      </c>
      <c r="N13" s="12">
        <f>AVERAGE(G20:G31)</f>
        <v>4.1063888888888895</v>
      </c>
      <c r="O13" s="12">
        <f>STDEV(G20:G31)/SQRT(15)</f>
        <v>0.25529528907525406</v>
      </c>
    </row>
    <row r="14" spans="3:15" ht="12.75">
      <c r="C14" s="1">
        <v>2</v>
      </c>
      <c r="D14" s="1">
        <v>3.45</v>
      </c>
      <c r="E14" s="1">
        <v>3.46</v>
      </c>
      <c r="F14" s="1">
        <v>3.44</v>
      </c>
      <c r="G14" s="6">
        <f t="shared" si="0"/>
        <v>3.4499999999999997</v>
      </c>
      <c r="M14" s="1">
        <v>3</v>
      </c>
      <c r="N14" s="12">
        <f>AVERAGE(G33:G44)</f>
        <v>3.2447222222222223</v>
      </c>
      <c r="O14" s="12">
        <f>STDEV(G33:G44)/SQRT(15)</f>
        <v>0.1755819408633799</v>
      </c>
    </row>
    <row r="15" spans="3:15" ht="12.75">
      <c r="C15" s="1">
        <v>3</v>
      </c>
      <c r="D15" s="1">
        <v>2.8</v>
      </c>
      <c r="E15" s="1">
        <v>2.92</v>
      </c>
      <c r="F15" s="1">
        <v>2.76</v>
      </c>
      <c r="G15" s="6">
        <f t="shared" si="0"/>
        <v>2.8266666666666667</v>
      </c>
      <c r="M15" s="1">
        <v>4</v>
      </c>
      <c r="N15" s="12">
        <f>AVERAGE(G46:G57)</f>
        <v>3.9875000000000003</v>
      </c>
      <c r="O15" s="12">
        <f>STDEV(G46:G57)/SQRT(15)</f>
        <v>0.2740110162694866</v>
      </c>
    </row>
    <row r="16" spans="2:15" ht="12.75">
      <c r="B16" s="1" t="s">
        <v>12</v>
      </c>
      <c r="C16" s="1">
        <v>1</v>
      </c>
      <c r="D16" s="1">
        <v>3.49</v>
      </c>
      <c r="E16" s="1">
        <v>3.82</v>
      </c>
      <c r="F16" s="1">
        <v>3.67</v>
      </c>
      <c r="G16" s="6">
        <f t="shared" si="0"/>
        <v>3.66</v>
      </c>
      <c r="H16" s="1">
        <v>8</v>
      </c>
      <c r="I16" s="1">
        <v>8</v>
      </c>
      <c r="K16" s="1">
        <f>(G16+G17+G18)/3</f>
        <v>5.66</v>
      </c>
      <c r="M16" s="1">
        <v>5</v>
      </c>
      <c r="N16" s="12">
        <f>AVERAGE(G59:G70)</f>
        <v>3.681944444444445</v>
      </c>
      <c r="O16" s="12">
        <f>STDEV(G59:G70)/SQRT(15)</f>
        <v>0.20344754478547164</v>
      </c>
    </row>
    <row r="17" spans="3:7" ht="12.75">
      <c r="C17" s="1">
        <v>2</v>
      </c>
      <c r="D17" s="1">
        <v>5.29</v>
      </c>
      <c r="E17" s="1">
        <v>5.85</v>
      </c>
      <c r="F17" s="1">
        <v>5.86</v>
      </c>
      <c r="G17" s="6">
        <f t="shared" si="0"/>
        <v>5.666666666666667</v>
      </c>
    </row>
    <row r="18" spans="3:7" ht="12.75">
      <c r="C18" s="1">
        <v>3</v>
      </c>
      <c r="D18" s="4">
        <v>8.57</v>
      </c>
      <c r="E18" s="4">
        <v>6.96</v>
      </c>
      <c r="F18" s="4">
        <v>7.43</v>
      </c>
      <c r="G18" s="7">
        <f t="shared" si="0"/>
        <v>7.653333333333333</v>
      </c>
    </row>
    <row r="19" ht="12.75">
      <c r="G19" s="6">
        <f t="shared" si="0"/>
        <v>0</v>
      </c>
    </row>
    <row r="20" spans="1:11" ht="12.75">
      <c r="A20" s="1">
        <v>2</v>
      </c>
      <c r="B20" s="1" t="s">
        <v>9</v>
      </c>
      <c r="C20" s="1">
        <v>1</v>
      </c>
      <c r="D20" s="1">
        <v>5.14</v>
      </c>
      <c r="E20" s="1">
        <v>4.9</v>
      </c>
      <c r="F20" s="1">
        <v>4.74</v>
      </c>
      <c r="G20" s="6">
        <f t="shared" si="0"/>
        <v>4.926666666666667</v>
      </c>
      <c r="H20" s="1">
        <v>8</v>
      </c>
      <c r="I20" s="1">
        <v>8</v>
      </c>
      <c r="K20" s="1">
        <f>(G20+G21+G22)/3</f>
        <v>4.431111111111111</v>
      </c>
    </row>
    <row r="21" spans="3:7" ht="12.75">
      <c r="C21" s="1">
        <v>2</v>
      </c>
      <c r="D21" s="1">
        <v>4.73</v>
      </c>
      <c r="E21" s="1">
        <v>4.61</v>
      </c>
      <c r="F21" s="1">
        <v>4.52</v>
      </c>
      <c r="G21" s="6">
        <f t="shared" si="0"/>
        <v>4.62</v>
      </c>
    </row>
    <row r="22" spans="3:7" ht="12.75">
      <c r="C22" s="1">
        <v>3</v>
      </c>
      <c r="D22" s="4">
        <v>3.33</v>
      </c>
      <c r="E22" s="4">
        <v>3.9</v>
      </c>
      <c r="F22" s="4">
        <v>4.01</v>
      </c>
      <c r="G22" s="7">
        <f t="shared" si="0"/>
        <v>3.7466666666666666</v>
      </c>
    </row>
    <row r="23" spans="2:11" ht="12.75">
      <c r="B23" s="1" t="s">
        <v>10</v>
      </c>
      <c r="C23" s="1">
        <v>1</v>
      </c>
      <c r="D23" s="1">
        <v>3.71</v>
      </c>
      <c r="E23" s="1">
        <v>3.72</v>
      </c>
      <c r="F23" s="1">
        <v>3.74</v>
      </c>
      <c r="G23" s="6">
        <f t="shared" si="0"/>
        <v>3.723333333333333</v>
      </c>
      <c r="H23" s="1">
        <v>8</v>
      </c>
      <c r="I23" s="1">
        <v>8</v>
      </c>
      <c r="K23" s="1">
        <f>(G23+G24+G25)/3</f>
        <v>3.621111111111111</v>
      </c>
    </row>
    <row r="24" spans="3:7" ht="12.75">
      <c r="C24" s="1">
        <v>2</v>
      </c>
      <c r="D24" s="1">
        <v>3.35</v>
      </c>
      <c r="E24" s="1">
        <v>3.49</v>
      </c>
      <c r="F24" s="1" t="s">
        <v>18</v>
      </c>
      <c r="G24" s="6">
        <f>(D24+E24)/2</f>
        <v>3.42</v>
      </c>
    </row>
    <row r="25" spans="3:7" ht="12.75">
      <c r="C25" s="1">
        <v>3</v>
      </c>
      <c r="D25" s="1">
        <v>3.57</v>
      </c>
      <c r="E25" s="1">
        <v>3.76</v>
      </c>
      <c r="F25" s="1">
        <v>3.83</v>
      </c>
      <c r="G25" s="6">
        <f t="shared" si="0"/>
        <v>3.72</v>
      </c>
    </row>
    <row r="26" spans="2:11" ht="12.75">
      <c r="B26" s="1" t="s">
        <v>11</v>
      </c>
      <c r="C26" s="1">
        <v>1</v>
      </c>
      <c r="D26" s="1">
        <v>3.95</v>
      </c>
      <c r="E26" s="1">
        <v>3.8</v>
      </c>
      <c r="F26" s="1">
        <v>4.17</v>
      </c>
      <c r="G26" s="6">
        <f t="shared" si="0"/>
        <v>3.973333333333333</v>
      </c>
      <c r="H26" s="1">
        <v>9</v>
      </c>
      <c r="I26" s="1">
        <v>8</v>
      </c>
      <c r="K26" s="1">
        <f>(G26+G27+G28)/3</f>
        <v>3.707777777777778</v>
      </c>
    </row>
    <row r="27" spans="3:7" ht="12.75">
      <c r="C27" s="1">
        <v>2</v>
      </c>
      <c r="D27" s="1">
        <v>5.18</v>
      </c>
      <c r="E27" s="1">
        <v>5.21</v>
      </c>
      <c r="F27" s="1">
        <v>5.13</v>
      </c>
      <c r="G27" s="6">
        <f t="shared" si="0"/>
        <v>5.173333333333333</v>
      </c>
    </row>
    <row r="28" spans="3:7" ht="12.75">
      <c r="C28" s="1">
        <v>3</v>
      </c>
      <c r="D28" s="1">
        <v>1.87</v>
      </c>
      <c r="E28" s="1">
        <v>2.01</v>
      </c>
      <c r="F28" s="1">
        <v>2.05</v>
      </c>
      <c r="G28" s="6">
        <f t="shared" si="0"/>
        <v>1.9766666666666666</v>
      </c>
    </row>
    <row r="29" spans="2:11" ht="12.75">
      <c r="B29" s="1" t="s">
        <v>12</v>
      </c>
      <c r="C29" s="1">
        <v>1</v>
      </c>
      <c r="D29" s="1">
        <v>4.29</v>
      </c>
      <c r="E29" s="1">
        <v>4.27</v>
      </c>
      <c r="F29" s="1">
        <v>4.21</v>
      </c>
      <c r="G29" s="6">
        <f t="shared" si="0"/>
        <v>4.256666666666667</v>
      </c>
      <c r="H29" s="1">
        <v>9</v>
      </c>
      <c r="I29" s="1">
        <v>8</v>
      </c>
      <c r="K29" s="1">
        <f>(G29+G30+G31)/3</f>
        <v>4.665555555555556</v>
      </c>
    </row>
    <row r="30" spans="3:7" ht="12.75">
      <c r="C30" s="1">
        <v>2</v>
      </c>
      <c r="D30" s="1">
        <v>3.39</v>
      </c>
      <c r="E30" s="1">
        <v>4.12</v>
      </c>
      <c r="F30" s="1">
        <v>4.07</v>
      </c>
      <c r="G30" s="6">
        <f t="shared" si="0"/>
        <v>3.86</v>
      </c>
    </row>
    <row r="31" spans="3:7" ht="12.75">
      <c r="C31" s="1">
        <v>3</v>
      </c>
      <c r="D31" s="4">
        <v>5.76</v>
      </c>
      <c r="E31" s="4">
        <v>5.59</v>
      </c>
      <c r="F31" s="4">
        <v>6.29</v>
      </c>
      <c r="G31" s="7">
        <f t="shared" si="0"/>
        <v>5.88</v>
      </c>
    </row>
    <row r="32" ht="12.75">
      <c r="G32" s="6">
        <f t="shared" si="0"/>
        <v>0</v>
      </c>
    </row>
    <row r="33" spans="1:11" ht="12.75">
      <c r="A33" s="1">
        <v>3</v>
      </c>
      <c r="B33" s="1" t="s">
        <v>9</v>
      </c>
      <c r="C33" s="1">
        <v>1</v>
      </c>
      <c r="D33" s="1">
        <v>2.75</v>
      </c>
      <c r="E33" s="1">
        <v>2.85</v>
      </c>
      <c r="F33" s="1">
        <v>2.69</v>
      </c>
      <c r="G33" s="6">
        <f t="shared" si="0"/>
        <v>2.763333333333333</v>
      </c>
      <c r="H33" s="1">
        <v>9</v>
      </c>
      <c r="I33" s="1">
        <v>8</v>
      </c>
      <c r="K33" s="1">
        <f>(G33+G34+G35)/3</f>
        <v>2.921111111111111</v>
      </c>
    </row>
    <row r="34" spans="3:7" ht="12.75">
      <c r="C34" s="1">
        <v>2</v>
      </c>
      <c r="D34" s="1">
        <v>3.42</v>
      </c>
      <c r="E34" s="1">
        <v>3.32</v>
      </c>
      <c r="F34" s="1">
        <v>3.42</v>
      </c>
      <c r="G34" s="6">
        <f t="shared" si="0"/>
        <v>3.3866666666666667</v>
      </c>
    </row>
    <row r="35" spans="3:7" ht="12.75">
      <c r="C35" s="1">
        <v>3</v>
      </c>
      <c r="D35" s="1">
        <v>2.82</v>
      </c>
      <c r="E35" s="1">
        <v>2.52</v>
      </c>
      <c r="F35" s="1">
        <v>2.5</v>
      </c>
      <c r="G35" s="6">
        <f t="shared" si="0"/>
        <v>2.6133333333333333</v>
      </c>
    </row>
    <row r="36" spans="2:11" ht="12.75">
      <c r="B36" s="1" t="s">
        <v>10</v>
      </c>
      <c r="C36" s="1">
        <v>1</v>
      </c>
      <c r="D36" s="1">
        <v>3.68</v>
      </c>
      <c r="E36" s="1">
        <v>4.02</v>
      </c>
      <c r="F36" s="1">
        <v>4</v>
      </c>
      <c r="G36" s="6">
        <f t="shared" si="0"/>
        <v>3.9</v>
      </c>
      <c r="H36" s="1">
        <v>8</v>
      </c>
      <c r="I36" s="1">
        <v>8</v>
      </c>
      <c r="K36" s="1">
        <f>(G36+G37+G38)/3</f>
        <v>3.3255555555555554</v>
      </c>
    </row>
    <row r="37" spans="3:7" ht="12.75">
      <c r="C37" s="1">
        <v>2</v>
      </c>
      <c r="D37" s="1">
        <v>2.92</v>
      </c>
      <c r="E37" s="1">
        <v>2.91</v>
      </c>
      <c r="F37" s="1">
        <v>3.04</v>
      </c>
      <c r="G37" s="6">
        <f t="shared" si="0"/>
        <v>2.956666666666667</v>
      </c>
    </row>
    <row r="38" spans="3:7" ht="12.75">
      <c r="C38" s="1">
        <v>3</v>
      </c>
      <c r="D38" s="1">
        <v>3.06</v>
      </c>
      <c r="E38" s="1">
        <v>3.14</v>
      </c>
      <c r="F38" s="1">
        <v>3.16</v>
      </c>
      <c r="G38" s="6">
        <f t="shared" si="0"/>
        <v>3.1199999999999997</v>
      </c>
    </row>
    <row r="39" spans="2:11" ht="12.75">
      <c r="B39" s="1" t="s">
        <v>11</v>
      </c>
      <c r="C39" s="1">
        <v>1</v>
      </c>
      <c r="D39" s="1">
        <v>3.42</v>
      </c>
      <c r="E39" s="1">
        <v>3.68</v>
      </c>
      <c r="F39" s="1">
        <v>3.7</v>
      </c>
      <c r="G39" s="6">
        <f t="shared" si="0"/>
        <v>3.6</v>
      </c>
      <c r="H39" s="1">
        <v>8</v>
      </c>
      <c r="I39" s="1">
        <v>8</v>
      </c>
      <c r="K39" s="1">
        <f>(G39+G40+G41)/3</f>
        <v>2.9055555555555554</v>
      </c>
    </row>
    <row r="40" spans="3:7" ht="12.75">
      <c r="C40" s="1">
        <v>2</v>
      </c>
      <c r="D40" s="1">
        <v>1.86</v>
      </c>
      <c r="E40" s="1">
        <v>1.76</v>
      </c>
      <c r="F40" s="1">
        <v>1.79</v>
      </c>
      <c r="G40" s="6">
        <f t="shared" si="0"/>
        <v>1.8033333333333335</v>
      </c>
    </row>
    <row r="41" spans="3:7" ht="12.75">
      <c r="C41" s="1">
        <v>3</v>
      </c>
      <c r="D41" s="5">
        <v>3.44</v>
      </c>
      <c r="E41" s="5">
        <v>3.22</v>
      </c>
      <c r="F41" s="5">
        <v>3.28</v>
      </c>
      <c r="G41" s="6">
        <f t="shared" si="0"/>
        <v>3.313333333333333</v>
      </c>
    </row>
    <row r="42" spans="2:11" ht="12.75">
      <c r="B42" s="1" t="s">
        <v>12</v>
      </c>
      <c r="C42" s="1">
        <v>1</v>
      </c>
      <c r="D42" s="1">
        <v>3.77</v>
      </c>
      <c r="E42" s="1">
        <v>3.5</v>
      </c>
      <c r="F42" s="1">
        <v>3.59</v>
      </c>
      <c r="G42" s="6">
        <f t="shared" si="0"/>
        <v>3.6199999999999997</v>
      </c>
      <c r="H42" s="1">
        <v>9</v>
      </c>
      <c r="I42" s="1">
        <v>8</v>
      </c>
      <c r="K42" s="1">
        <f>(G42+G43+G44)/3</f>
        <v>3.8266666666666667</v>
      </c>
    </row>
    <row r="43" spans="3:7" ht="12.75">
      <c r="C43" s="1">
        <v>2</v>
      </c>
      <c r="D43" s="4">
        <v>2.92</v>
      </c>
      <c r="E43" s="4">
        <v>3.79</v>
      </c>
      <c r="F43" s="4">
        <v>3.41</v>
      </c>
      <c r="G43" s="7">
        <f t="shared" si="0"/>
        <v>3.3733333333333335</v>
      </c>
    </row>
    <row r="44" spans="3:7" ht="12.75">
      <c r="C44" s="1">
        <v>3</v>
      </c>
      <c r="D44" s="1">
        <v>4.54</v>
      </c>
      <c r="E44" s="1">
        <v>4.61</v>
      </c>
      <c r="F44" s="1">
        <v>4.31</v>
      </c>
      <c r="G44" s="6">
        <f t="shared" si="0"/>
        <v>4.486666666666667</v>
      </c>
    </row>
    <row r="45" ht="12.75">
      <c r="G45" s="6"/>
    </row>
    <row r="46" spans="1:11" ht="12.75">
      <c r="A46" s="1">
        <v>4</v>
      </c>
      <c r="B46" s="1" t="s">
        <v>9</v>
      </c>
      <c r="C46" s="1">
        <v>1</v>
      </c>
      <c r="D46" s="1">
        <v>4.29</v>
      </c>
      <c r="E46" s="1">
        <v>4.7</v>
      </c>
      <c r="F46" s="1">
        <v>4.22</v>
      </c>
      <c r="G46" s="6">
        <f t="shared" si="0"/>
        <v>4.403333333333333</v>
      </c>
      <c r="H46" s="1">
        <v>8</v>
      </c>
      <c r="I46" s="1">
        <v>8</v>
      </c>
      <c r="K46" s="1">
        <f>(G46+G47+G48)/3</f>
        <v>3.7099999999999995</v>
      </c>
    </row>
    <row r="47" spans="3:7" ht="12.75">
      <c r="C47" s="1">
        <v>2</v>
      </c>
      <c r="D47" s="5">
        <v>4.11</v>
      </c>
      <c r="E47" s="5">
        <v>3.76</v>
      </c>
      <c r="F47" s="5">
        <v>4.07</v>
      </c>
      <c r="G47" s="6">
        <f t="shared" si="0"/>
        <v>3.9800000000000004</v>
      </c>
    </row>
    <row r="48" spans="3:7" ht="12.75">
      <c r="C48" s="1">
        <v>3</v>
      </c>
      <c r="D48" s="5">
        <v>2.89</v>
      </c>
      <c r="E48" s="5">
        <v>2.8</v>
      </c>
      <c r="F48" s="5">
        <v>2.55</v>
      </c>
      <c r="G48" s="6">
        <f t="shared" si="0"/>
        <v>2.746666666666666</v>
      </c>
    </row>
    <row r="49" spans="2:11" ht="12.75">
      <c r="B49" s="1" t="s">
        <v>10</v>
      </c>
      <c r="C49" s="1">
        <v>1</v>
      </c>
      <c r="D49" s="5">
        <v>3.93</v>
      </c>
      <c r="E49" s="5">
        <v>3.97</v>
      </c>
      <c r="F49" s="5">
        <v>4.18</v>
      </c>
      <c r="G49" s="6">
        <f t="shared" si="0"/>
        <v>4.026666666666666</v>
      </c>
      <c r="H49" s="1">
        <v>9</v>
      </c>
      <c r="I49" s="1">
        <v>8</v>
      </c>
      <c r="K49" s="1">
        <f>(G49+G50+G51)/3</f>
        <v>3.4466666666666668</v>
      </c>
    </row>
    <row r="50" spans="3:7" ht="12.75">
      <c r="C50" s="1">
        <v>2</v>
      </c>
      <c r="D50" s="5">
        <v>3.14</v>
      </c>
      <c r="E50" s="5">
        <v>3.61</v>
      </c>
      <c r="F50" s="5">
        <v>3.54</v>
      </c>
      <c r="G50" s="6">
        <f t="shared" si="0"/>
        <v>3.4299999999999997</v>
      </c>
    </row>
    <row r="51" spans="3:7" ht="12.75">
      <c r="C51" s="1">
        <v>3</v>
      </c>
      <c r="D51" s="5">
        <v>2.74</v>
      </c>
      <c r="E51" s="5">
        <v>2.99</v>
      </c>
      <c r="F51" s="5">
        <v>2.92</v>
      </c>
      <c r="G51" s="6">
        <f t="shared" si="0"/>
        <v>2.8833333333333333</v>
      </c>
    </row>
    <row r="52" spans="2:11" ht="12.75">
      <c r="B52" s="1" t="s">
        <v>11</v>
      </c>
      <c r="C52" s="1">
        <v>1</v>
      </c>
      <c r="D52" s="4">
        <v>7.32</v>
      </c>
      <c r="E52" s="4">
        <v>6.53</v>
      </c>
      <c r="F52" s="4">
        <v>4.76</v>
      </c>
      <c r="G52" s="7">
        <f t="shared" si="0"/>
        <v>6.203333333333333</v>
      </c>
      <c r="H52" s="1">
        <v>9</v>
      </c>
      <c r="I52" s="1">
        <v>8</v>
      </c>
      <c r="K52" s="1">
        <f>(G52+G53+G54)/3</f>
        <v>4.844444444444444</v>
      </c>
    </row>
    <row r="53" spans="3:7" ht="12.75">
      <c r="C53" s="1">
        <v>2</v>
      </c>
      <c r="D53" s="5">
        <v>2.94</v>
      </c>
      <c r="E53" s="5">
        <v>2.83</v>
      </c>
      <c r="F53" s="5">
        <v>2.81</v>
      </c>
      <c r="G53" s="6">
        <f t="shared" si="0"/>
        <v>2.86</v>
      </c>
    </row>
    <row r="54" spans="3:7" ht="12.75">
      <c r="C54" s="1">
        <v>3</v>
      </c>
      <c r="D54" s="4">
        <v>5.12</v>
      </c>
      <c r="E54" s="4">
        <v>5.83</v>
      </c>
      <c r="F54" s="4">
        <v>5.46</v>
      </c>
      <c r="G54" s="7">
        <f t="shared" si="0"/>
        <v>5.47</v>
      </c>
    </row>
    <row r="55" spans="2:11" ht="12.75">
      <c r="B55" s="1" t="s">
        <v>12</v>
      </c>
      <c r="C55" s="1">
        <v>1</v>
      </c>
      <c r="D55" s="1">
        <v>3.33</v>
      </c>
      <c r="E55" s="1">
        <v>3.41</v>
      </c>
      <c r="F55" s="1">
        <v>3.38</v>
      </c>
      <c r="G55" s="6">
        <f t="shared" si="0"/>
        <v>3.3733333333333335</v>
      </c>
      <c r="H55" s="1">
        <v>9</v>
      </c>
      <c r="I55" s="1">
        <v>8</v>
      </c>
      <c r="K55" s="1">
        <f>(G55+G56+G57)/3</f>
        <v>3.9488888888888893</v>
      </c>
    </row>
    <row r="56" spans="3:7" ht="12.75">
      <c r="C56" s="1">
        <v>2</v>
      </c>
      <c r="D56" s="4">
        <v>4.03</v>
      </c>
      <c r="E56" s="4">
        <v>4.71</v>
      </c>
      <c r="F56" s="4">
        <v>5.06</v>
      </c>
      <c r="G56" s="7">
        <f t="shared" si="0"/>
        <v>4.6000000000000005</v>
      </c>
    </row>
    <row r="57" spans="3:7" ht="12.75">
      <c r="C57" s="1">
        <v>3</v>
      </c>
      <c r="D57" s="1">
        <v>3.86</v>
      </c>
      <c r="E57" s="1">
        <v>3.78</v>
      </c>
      <c r="F57" s="1">
        <v>3.98</v>
      </c>
      <c r="G57" s="6">
        <f t="shared" si="0"/>
        <v>3.873333333333333</v>
      </c>
    </row>
    <row r="58" ht="12.75">
      <c r="G58" s="6"/>
    </row>
    <row r="59" spans="1:11" ht="12.75">
      <c r="A59" s="1">
        <v>5</v>
      </c>
      <c r="B59" s="1" t="s">
        <v>9</v>
      </c>
      <c r="C59" s="1">
        <v>1</v>
      </c>
      <c r="D59" s="1">
        <v>2.1</v>
      </c>
      <c r="E59" s="1">
        <v>2.44</v>
      </c>
      <c r="F59" s="1">
        <v>2.59</v>
      </c>
      <c r="G59" s="6">
        <f t="shared" si="0"/>
        <v>2.3766666666666665</v>
      </c>
      <c r="H59" s="1">
        <v>9</v>
      </c>
      <c r="I59" s="1">
        <v>8</v>
      </c>
      <c r="K59" s="1">
        <f>(G59+G60+G61)/3</f>
        <v>3.632222222222222</v>
      </c>
    </row>
    <row r="60" spans="3:7" ht="12.75">
      <c r="C60" s="1">
        <v>2</v>
      </c>
      <c r="D60" s="1">
        <v>5.38</v>
      </c>
      <c r="E60" s="1">
        <v>5.22</v>
      </c>
      <c r="F60" s="1">
        <v>5.01</v>
      </c>
      <c r="G60" s="6">
        <f t="shared" si="0"/>
        <v>5.203333333333333</v>
      </c>
    </row>
    <row r="61" spans="3:7" ht="12.75">
      <c r="C61" s="1">
        <v>3</v>
      </c>
      <c r="D61" s="1">
        <v>3.19</v>
      </c>
      <c r="E61" s="1">
        <v>3.39</v>
      </c>
      <c r="F61" s="1">
        <v>3.37</v>
      </c>
      <c r="G61" s="6">
        <f t="shared" si="0"/>
        <v>3.3166666666666664</v>
      </c>
    </row>
    <row r="62" spans="2:11" ht="12.75">
      <c r="B62" s="1" t="s">
        <v>10</v>
      </c>
      <c r="C62" s="1">
        <v>1</v>
      </c>
      <c r="D62" s="1">
        <v>3.45</v>
      </c>
      <c r="E62" s="1">
        <v>3.19</v>
      </c>
      <c r="F62" s="1">
        <v>3.87</v>
      </c>
      <c r="G62" s="6">
        <f t="shared" si="0"/>
        <v>3.503333333333334</v>
      </c>
      <c r="H62" s="1">
        <v>9</v>
      </c>
      <c r="I62" s="1">
        <v>8</v>
      </c>
      <c r="K62" s="1">
        <f>(G62+G63+G64)/3</f>
        <v>3.7000000000000006</v>
      </c>
    </row>
    <row r="63" spans="3:7" ht="12.75">
      <c r="C63" s="1">
        <v>2</v>
      </c>
      <c r="D63" s="1">
        <v>3.3</v>
      </c>
      <c r="E63" s="1">
        <v>3.06</v>
      </c>
      <c r="F63" s="1">
        <v>2.96</v>
      </c>
      <c r="G63" s="6">
        <f t="shared" si="0"/>
        <v>3.106666666666667</v>
      </c>
    </row>
    <row r="64" spans="3:7" ht="12.75">
      <c r="C64" s="1">
        <v>3</v>
      </c>
      <c r="D64" s="1">
        <v>4.38</v>
      </c>
      <c r="E64" s="1">
        <v>4.33</v>
      </c>
      <c r="F64" s="1">
        <v>4.76</v>
      </c>
      <c r="G64" s="6">
        <f t="shared" si="0"/>
        <v>4.49</v>
      </c>
    </row>
    <row r="65" spans="2:11" ht="12.75">
      <c r="B65" s="1" t="s">
        <v>11</v>
      </c>
      <c r="C65" s="1">
        <v>1</v>
      </c>
      <c r="D65" s="1">
        <v>3.46</v>
      </c>
      <c r="E65" s="1">
        <v>3.83</v>
      </c>
      <c r="F65" s="1">
        <v>3.91</v>
      </c>
      <c r="G65" s="6">
        <f t="shared" si="0"/>
        <v>3.733333333333333</v>
      </c>
      <c r="H65" s="1">
        <v>9</v>
      </c>
      <c r="I65" s="1">
        <v>8</v>
      </c>
      <c r="K65" s="1">
        <f>(G65+G66+G67)/3</f>
        <v>3.384444444444444</v>
      </c>
    </row>
    <row r="66" spans="3:7" ht="12.75">
      <c r="C66" s="1">
        <v>2</v>
      </c>
      <c r="D66" s="1">
        <v>3.25</v>
      </c>
      <c r="E66" s="1">
        <v>3.09</v>
      </c>
      <c r="F66" s="1">
        <v>3</v>
      </c>
      <c r="G66" s="6">
        <f t="shared" si="0"/>
        <v>3.1133333333333333</v>
      </c>
    </row>
    <row r="67" spans="3:7" ht="12.75">
      <c r="C67" s="1">
        <v>3</v>
      </c>
      <c r="D67" s="1">
        <v>3.27</v>
      </c>
      <c r="E67" s="1">
        <v>3.45</v>
      </c>
      <c r="F67" s="1">
        <v>3.2</v>
      </c>
      <c r="G67" s="6">
        <f t="shared" si="0"/>
        <v>3.306666666666667</v>
      </c>
    </row>
    <row r="68" spans="2:11" ht="12.75">
      <c r="B68" s="1" t="s">
        <v>12</v>
      </c>
      <c r="C68" s="1">
        <v>1</v>
      </c>
      <c r="D68" s="1">
        <v>3.67</v>
      </c>
      <c r="E68" s="1">
        <v>3.84</v>
      </c>
      <c r="F68" s="1">
        <v>3.76</v>
      </c>
      <c r="G68" s="6">
        <f t="shared" si="0"/>
        <v>3.7566666666666664</v>
      </c>
      <c r="H68" s="1">
        <v>10</v>
      </c>
      <c r="I68" s="1">
        <v>8</v>
      </c>
      <c r="K68" s="1">
        <f>(G68+G69+G70)/3</f>
        <v>4.01111111111111</v>
      </c>
    </row>
    <row r="69" spans="3:7" ht="12.75">
      <c r="C69" s="1">
        <v>2</v>
      </c>
      <c r="D69" s="1">
        <v>4.66</v>
      </c>
      <c r="E69" s="1">
        <v>5.06</v>
      </c>
      <c r="F69" s="1">
        <v>4.56</v>
      </c>
      <c r="G69" s="6">
        <f t="shared" si="0"/>
        <v>4.759999999999999</v>
      </c>
    </row>
    <row r="70" spans="3:7" ht="12.75">
      <c r="C70" s="1">
        <v>3</v>
      </c>
      <c r="D70" s="1">
        <v>3.36</v>
      </c>
      <c r="E70" s="1">
        <v>3.5</v>
      </c>
      <c r="F70" s="1">
        <v>3.69</v>
      </c>
      <c r="G70" s="6">
        <f t="shared" si="0"/>
        <v>3.516666666666666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E1">
      <selection activeCell="N12" sqref="N12:O16"/>
    </sheetView>
  </sheetViews>
  <sheetFormatPr defaultColWidth="9.140625" defaultRowHeight="12.75"/>
  <cols>
    <col min="1" max="16384" width="9.140625" style="1" customWidth="1"/>
  </cols>
  <sheetData>
    <row r="1" spans="1:4" ht="12.75">
      <c r="A1" s="2" t="s">
        <v>19</v>
      </c>
      <c r="B1" s="2"/>
      <c r="C1" s="2"/>
      <c r="D1" s="2"/>
    </row>
    <row r="2" spans="1:4" ht="12.75">
      <c r="A2" s="2"/>
      <c r="B2" s="2"/>
      <c r="C2" s="2"/>
      <c r="D2" s="2"/>
    </row>
    <row r="3" spans="1:4" ht="15.75">
      <c r="A3" s="2" t="s">
        <v>20</v>
      </c>
      <c r="B3" s="2"/>
      <c r="C3" s="2"/>
      <c r="D3" s="2"/>
    </row>
    <row r="5" spans="1:11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K5" s="1" t="s">
        <v>15</v>
      </c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N6" s="1" t="s">
        <v>29</v>
      </c>
      <c r="O6" s="1" t="s">
        <v>30</v>
      </c>
    </row>
    <row r="7" spans="1:15" ht="12.75">
      <c r="A7" s="1">
        <v>1</v>
      </c>
      <c r="B7" s="1" t="s">
        <v>9</v>
      </c>
      <c r="C7" s="1">
        <v>1</v>
      </c>
      <c r="D7" s="1">
        <v>4.32</v>
      </c>
      <c r="E7" s="1">
        <v>3.73</v>
      </c>
      <c r="F7" s="1">
        <v>3.61</v>
      </c>
      <c r="G7" s="6">
        <f>(D7+E7+F7)/3</f>
        <v>3.8866666666666667</v>
      </c>
      <c r="H7" s="1">
        <v>10.9</v>
      </c>
      <c r="I7" s="1">
        <v>10.3</v>
      </c>
      <c r="K7" s="6">
        <f>(G7+G8+G9)/3</f>
        <v>3.6966666666666668</v>
      </c>
      <c r="M7" s="1" t="s">
        <v>9</v>
      </c>
      <c r="N7" s="12">
        <f>(K7+K20+K33+K46+K59)/5</f>
        <v>3.736888888888889</v>
      </c>
      <c r="O7" s="12">
        <f>STDEV(G7:G9,G20:G22,G33:G35,G46:G48,G59:G61)/SQRT(15)</f>
        <v>0.2527245120924079</v>
      </c>
    </row>
    <row r="8" spans="3:15" ht="12.75">
      <c r="C8" s="1">
        <v>2</v>
      </c>
      <c r="D8" s="1">
        <v>3.1</v>
      </c>
      <c r="E8" s="1">
        <v>3.54</v>
      </c>
      <c r="F8" s="1">
        <v>3.66</v>
      </c>
      <c r="G8" s="6">
        <f aca="true" t="shared" si="0" ref="G8:G70">(D8+E8+F8)/3</f>
        <v>3.4333333333333336</v>
      </c>
      <c r="M8" s="1" t="s">
        <v>10</v>
      </c>
      <c r="N8" s="12">
        <f>(K10+K23+K36+K49+K62)/5</f>
        <v>3.4855555555555555</v>
      </c>
      <c r="O8" s="12">
        <f>STDEV(G10:G12,G23:G25,G36:G38,G49:G51,G62:G64)/SQRT(15)</f>
        <v>0.2020581053908618</v>
      </c>
    </row>
    <row r="9" spans="3:15" ht="12.75">
      <c r="C9" s="1">
        <v>3</v>
      </c>
      <c r="D9" s="5">
        <v>3.63</v>
      </c>
      <c r="E9" s="5">
        <v>3.82</v>
      </c>
      <c r="F9" s="5">
        <v>3.86</v>
      </c>
      <c r="G9" s="6">
        <f t="shared" si="0"/>
        <v>3.7699999999999996</v>
      </c>
      <c r="H9" s="5"/>
      <c r="M9" s="1" t="s">
        <v>11</v>
      </c>
      <c r="N9" s="12">
        <f>(K13+K26+K39+K52+K65)/5</f>
        <v>3.7473333333333336</v>
      </c>
      <c r="O9" s="12">
        <f>STDEV(G13:G15,G26:G28,G39:G41,G52:G54,G65:G67)/SQRT(15)</f>
        <v>0.2582296668598734</v>
      </c>
    </row>
    <row r="10" spans="2:15" ht="12.75">
      <c r="B10" s="1" t="s">
        <v>10</v>
      </c>
      <c r="C10" s="1">
        <v>1</v>
      </c>
      <c r="D10" s="1">
        <v>2.62</v>
      </c>
      <c r="E10" s="1">
        <v>3.03</v>
      </c>
      <c r="F10" s="1">
        <v>3.08</v>
      </c>
      <c r="G10" s="6">
        <f t="shared" si="0"/>
        <v>2.91</v>
      </c>
      <c r="H10" s="1">
        <v>10.8</v>
      </c>
      <c r="I10" s="1">
        <v>10.2</v>
      </c>
      <c r="K10" s="1">
        <f>(G10+G11+G12)/3</f>
        <v>3.1233333333333335</v>
      </c>
      <c r="M10" s="1" t="s">
        <v>12</v>
      </c>
      <c r="N10" s="12">
        <f>(K16+K29+K42+K55+K68)/5</f>
        <v>3.741777777777778</v>
      </c>
      <c r="O10" s="12">
        <f>STDEV(G16:G18,G29:G31,G42:G44,G55:G57,G68:G70)/SQRT(15)</f>
        <v>0.2695251294674808</v>
      </c>
    </row>
    <row r="11" spans="3:15" ht="12.75">
      <c r="C11" s="1">
        <v>2</v>
      </c>
      <c r="D11" s="5">
        <v>2.94</v>
      </c>
      <c r="E11" s="5">
        <v>3.25</v>
      </c>
      <c r="F11" s="5">
        <v>3.43</v>
      </c>
      <c r="G11" s="9">
        <f t="shared" si="0"/>
        <v>3.2066666666666666</v>
      </c>
      <c r="N11" s="12"/>
      <c r="O11" s="12"/>
    </row>
    <row r="12" spans="3:15" ht="12.75">
      <c r="C12" s="1">
        <v>3</v>
      </c>
      <c r="D12" s="5">
        <v>3.42</v>
      </c>
      <c r="E12" s="5">
        <v>3.43</v>
      </c>
      <c r="F12" s="5">
        <v>2.91</v>
      </c>
      <c r="G12" s="9">
        <f t="shared" si="0"/>
        <v>3.2533333333333334</v>
      </c>
      <c r="M12" s="1">
        <v>1</v>
      </c>
      <c r="N12" s="12">
        <f>AVERAGE(G7:G18)</f>
        <v>3.559444444444445</v>
      </c>
      <c r="O12" s="12">
        <f>STDEV(G7:G18)/SQRT(15)</f>
        <v>0.22884627435016372</v>
      </c>
    </row>
    <row r="13" spans="2:15" ht="12.75">
      <c r="B13" s="1" t="s">
        <v>11</v>
      </c>
      <c r="C13" s="1">
        <v>1</v>
      </c>
      <c r="D13" s="1">
        <v>2.82</v>
      </c>
      <c r="E13" s="1">
        <v>2.97</v>
      </c>
      <c r="F13" s="1">
        <v>2.94</v>
      </c>
      <c r="G13" s="6">
        <f t="shared" si="0"/>
        <v>2.91</v>
      </c>
      <c r="H13" s="1">
        <v>11.4</v>
      </c>
      <c r="I13" s="1">
        <v>10.6</v>
      </c>
      <c r="K13" s="1">
        <f>(G13+G14+G15)/3</f>
        <v>3.39</v>
      </c>
      <c r="M13" s="1">
        <v>2</v>
      </c>
      <c r="N13" s="12">
        <f>AVERAGE(G20:G31)</f>
        <v>3.9472222222222224</v>
      </c>
      <c r="O13" s="12">
        <f>STDEV(G20:G31)/SQRT(15)</f>
        <v>0.29215046935651207</v>
      </c>
    </row>
    <row r="14" spans="3:15" ht="12.75">
      <c r="C14" s="1">
        <v>2</v>
      </c>
      <c r="D14" s="1">
        <v>3.76</v>
      </c>
      <c r="E14" s="1">
        <v>4.2</v>
      </c>
      <c r="F14" s="1">
        <v>3.66</v>
      </c>
      <c r="G14" s="6">
        <f t="shared" si="0"/>
        <v>3.8733333333333335</v>
      </c>
      <c r="M14" s="1">
        <v>3</v>
      </c>
      <c r="N14" s="12">
        <f>AVERAGE(G33:G44)</f>
        <v>3.2044444444444444</v>
      </c>
      <c r="O14" s="12">
        <f>STDEV(G33:G44)/SQRT(15)</f>
        <v>0.15853127800374134</v>
      </c>
    </row>
    <row r="15" spans="3:15" ht="12.75">
      <c r="C15" s="1">
        <v>3</v>
      </c>
      <c r="D15" s="1">
        <v>3.57</v>
      </c>
      <c r="E15" s="1">
        <v>3.41</v>
      </c>
      <c r="F15" s="1">
        <v>3.18</v>
      </c>
      <c r="G15" s="6">
        <f t="shared" si="0"/>
        <v>3.3866666666666667</v>
      </c>
      <c r="M15" s="1">
        <v>4</v>
      </c>
      <c r="N15" s="12">
        <f>AVERAGE(G46:G57)</f>
        <v>3.8477777777777784</v>
      </c>
      <c r="O15" s="12">
        <f>STDEV(G46:G57)/SQRT(15)</f>
        <v>0.2301357624008103</v>
      </c>
    </row>
    <row r="16" spans="2:15" ht="12.75">
      <c r="B16" s="1" t="s">
        <v>12</v>
      </c>
      <c r="C16" s="1">
        <v>1</v>
      </c>
      <c r="D16" s="1">
        <v>2.43</v>
      </c>
      <c r="E16" s="1">
        <v>2.57</v>
      </c>
      <c r="F16" s="1">
        <v>2.7</v>
      </c>
      <c r="G16" s="6">
        <f t="shared" si="0"/>
        <v>2.566666666666667</v>
      </c>
      <c r="H16" s="1">
        <v>11.5</v>
      </c>
      <c r="I16" s="1">
        <v>10.5</v>
      </c>
      <c r="K16" s="1">
        <f>(G16+G17+G18)/3</f>
        <v>4.027777777777778</v>
      </c>
      <c r="M16" s="1">
        <v>5</v>
      </c>
      <c r="N16" s="12">
        <f>AVERAGE(G59:G70)</f>
        <v>3.8305555555555557</v>
      </c>
      <c r="O16" s="12">
        <f>STDEV(G59:G70)/SQRT(15)</f>
        <v>0.26991701763417913</v>
      </c>
    </row>
    <row r="17" spans="3:7" ht="12.75">
      <c r="C17" s="1">
        <v>2</v>
      </c>
      <c r="D17" s="1">
        <v>3.23</v>
      </c>
      <c r="E17" s="1">
        <v>3.45</v>
      </c>
      <c r="F17" s="1">
        <v>3.67</v>
      </c>
      <c r="G17" s="6">
        <f t="shared" si="0"/>
        <v>3.4499999999999997</v>
      </c>
    </row>
    <row r="18" spans="3:7" ht="12.75">
      <c r="C18" s="1">
        <v>3</v>
      </c>
      <c r="D18" s="4">
        <v>6.37</v>
      </c>
      <c r="E18" s="4">
        <v>6.53</v>
      </c>
      <c r="F18" s="4">
        <v>5.3</v>
      </c>
      <c r="G18" s="7">
        <f t="shared" si="0"/>
        <v>6.066666666666666</v>
      </c>
    </row>
    <row r="19" ht="12.75">
      <c r="G19" s="6"/>
    </row>
    <row r="20" spans="1:11" ht="12.75">
      <c r="A20" s="1">
        <v>2</v>
      </c>
      <c r="B20" s="1" t="s">
        <v>9</v>
      </c>
      <c r="C20" s="1">
        <v>1</v>
      </c>
      <c r="D20" s="4">
        <v>4.94</v>
      </c>
      <c r="E20" s="4">
        <v>4.46</v>
      </c>
      <c r="F20" s="4">
        <v>4.13</v>
      </c>
      <c r="G20" s="7">
        <f t="shared" si="0"/>
        <v>4.510000000000001</v>
      </c>
      <c r="H20" s="1">
        <v>11.4</v>
      </c>
      <c r="I20" s="1">
        <v>10.3</v>
      </c>
      <c r="K20" s="1">
        <f>(G20+G21+G22)/3</f>
        <v>3.8288888888888892</v>
      </c>
    </row>
    <row r="21" spans="3:7" ht="12.75">
      <c r="C21" s="1">
        <v>2</v>
      </c>
      <c r="D21" s="1">
        <v>2.98</v>
      </c>
      <c r="E21" s="1">
        <v>3.22</v>
      </c>
      <c r="F21" s="1">
        <v>3.45</v>
      </c>
      <c r="G21" s="6">
        <f t="shared" si="0"/>
        <v>3.216666666666667</v>
      </c>
    </row>
    <row r="22" spans="3:7" ht="12.75">
      <c r="C22" s="1">
        <v>3</v>
      </c>
      <c r="D22" s="4">
        <v>3.3</v>
      </c>
      <c r="E22" s="4">
        <v>3.96</v>
      </c>
      <c r="F22" s="4">
        <v>4.02</v>
      </c>
      <c r="G22" s="7">
        <f t="shared" si="0"/>
        <v>3.76</v>
      </c>
    </row>
    <row r="23" spans="2:11" ht="12.75">
      <c r="B23" s="1" t="s">
        <v>10</v>
      </c>
      <c r="C23" s="1">
        <v>1</v>
      </c>
      <c r="D23" s="1">
        <v>4.37</v>
      </c>
      <c r="E23" s="1">
        <v>4.33</v>
      </c>
      <c r="F23" s="1">
        <v>4.46</v>
      </c>
      <c r="G23" s="6">
        <f t="shared" si="0"/>
        <v>4.386666666666667</v>
      </c>
      <c r="H23" s="1">
        <v>11</v>
      </c>
      <c r="I23" s="1">
        <v>10.4</v>
      </c>
      <c r="K23" s="1">
        <f>(G23+G24+G25)/3</f>
        <v>4.32</v>
      </c>
    </row>
    <row r="24" spans="3:7" ht="12.75">
      <c r="C24" s="1">
        <v>2</v>
      </c>
      <c r="D24" s="1">
        <v>2.98</v>
      </c>
      <c r="E24" s="1">
        <v>3.05</v>
      </c>
      <c r="F24" s="1">
        <v>3.34</v>
      </c>
      <c r="G24" s="6">
        <f t="shared" si="0"/>
        <v>3.123333333333333</v>
      </c>
    </row>
    <row r="25" spans="3:7" ht="12.75">
      <c r="C25" s="1">
        <v>3</v>
      </c>
      <c r="D25" s="1">
        <v>5.65</v>
      </c>
      <c r="E25" s="1">
        <v>5.28</v>
      </c>
      <c r="F25" s="1">
        <v>5.42</v>
      </c>
      <c r="G25" s="6">
        <f t="shared" si="0"/>
        <v>5.45</v>
      </c>
    </row>
    <row r="26" spans="2:11" ht="12.75">
      <c r="B26" s="1" t="s">
        <v>11</v>
      </c>
      <c r="C26" s="1">
        <v>1</v>
      </c>
      <c r="D26" s="1">
        <v>1.98</v>
      </c>
      <c r="E26" s="1">
        <v>2.21</v>
      </c>
      <c r="F26" s="1">
        <v>2.12</v>
      </c>
      <c r="G26" s="6">
        <f t="shared" si="0"/>
        <v>2.103333333333333</v>
      </c>
      <c r="H26" s="1">
        <v>11.3</v>
      </c>
      <c r="I26" s="1">
        <v>10.4</v>
      </c>
      <c r="K26" s="1">
        <f>(G26+G27+G28)/3</f>
        <v>4.1066666666666665</v>
      </c>
    </row>
    <row r="27" spans="3:7" ht="12.75">
      <c r="C27" s="1">
        <v>2</v>
      </c>
      <c r="D27" s="1">
        <v>6.52</v>
      </c>
      <c r="E27" s="1">
        <v>6.47</v>
      </c>
      <c r="F27" s="1">
        <v>6.07</v>
      </c>
      <c r="G27" s="6">
        <f t="shared" si="0"/>
        <v>6.353333333333333</v>
      </c>
    </row>
    <row r="28" spans="3:7" ht="12.75">
      <c r="C28" s="1">
        <v>3</v>
      </c>
      <c r="D28" s="4">
        <v>3.57</v>
      </c>
      <c r="E28" s="4">
        <v>3.72</v>
      </c>
      <c r="F28" s="4">
        <v>4.3</v>
      </c>
      <c r="G28" s="7">
        <f t="shared" si="0"/>
        <v>3.8633333333333333</v>
      </c>
    </row>
    <row r="29" spans="2:11" ht="12.75">
      <c r="B29" s="1" t="s">
        <v>12</v>
      </c>
      <c r="C29" s="1">
        <v>1</v>
      </c>
      <c r="D29" s="1">
        <v>3.38</v>
      </c>
      <c r="E29" s="1">
        <v>3.57</v>
      </c>
      <c r="F29" s="1">
        <v>3.32</v>
      </c>
      <c r="G29" s="6">
        <f t="shared" si="0"/>
        <v>3.4233333333333333</v>
      </c>
      <c r="H29" s="1">
        <v>11.5</v>
      </c>
      <c r="I29" s="1">
        <v>10.3</v>
      </c>
      <c r="K29" s="1">
        <f>(G29+G30+G31)/3</f>
        <v>3.533333333333333</v>
      </c>
    </row>
    <row r="30" spans="3:7" ht="12.75">
      <c r="C30" s="1">
        <v>2</v>
      </c>
      <c r="D30" s="1">
        <v>2.86</v>
      </c>
      <c r="E30" s="1">
        <v>3.16</v>
      </c>
      <c r="F30" s="1">
        <v>3.51</v>
      </c>
      <c r="G30" s="6">
        <f t="shared" si="0"/>
        <v>3.1766666666666663</v>
      </c>
    </row>
    <row r="31" spans="3:7" ht="12.75">
      <c r="C31" s="1">
        <v>3</v>
      </c>
      <c r="D31" s="5">
        <v>3.57</v>
      </c>
      <c r="E31" s="5">
        <v>4.21</v>
      </c>
      <c r="F31" s="5">
        <v>4.22</v>
      </c>
      <c r="G31" s="6">
        <f t="shared" si="0"/>
        <v>4</v>
      </c>
    </row>
    <row r="32" ht="12.75">
      <c r="G32" s="6"/>
    </row>
    <row r="33" spans="1:11" ht="12.75">
      <c r="A33" s="1">
        <v>3</v>
      </c>
      <c r="B33" s="1" t="s">
        <v>9</v>
      </c>
      <c r="C33" s="1">
        <v>1</v>
      </c>
      <c r="D33" s="1">
        <v>3.93</v>
      </c>
      <c r="E33" s="1">
        <v>3.79</v>
      </c>
      <c r="F33" s="1">
        <v>3.31</v>
      </c>
      <c r="G33" s="6">
        <f t="shared" si="0"/>
        <v>3.676666666666667</v>
      </c>
      <c r="H33" s="1">
        <v>11.6</v>
      </c>
      <c r="I33" s="1">
        <v>10.6</v>
      </c>
      <c r="K33" s="1">
        <f>(G33+G34+G35)/3</f>
        <v>3.3533333333333335</v>
      </c>
    </row>
    <row r="34" spans="3:7" ht="12.75">
      <c r="C34" s="1">
        <v>2</v>
      </c>
      <c r="D34" s="1">
        <v>3.24</v>
      </c>
      <c r="E34" s="1">
        <v>3.36</v>
      </c>
      <c r="F34" s="1">
        <v>3.42</v>
      </c>
      <c r="G34" s="6">
        <f t="shared" si="0"/>
        <v>3.34</v>
      </c>
    </row>
    <row r="35" spans="3:7" ht="12.75">
      <c r="C35" s="1">
        <v>3</v>
      </c>
      <c r="D35" s="1">
        <v>3.15</v>
      </c>
      <c r="E35" s="1">
        <v>2.98</v>
      </c>
      <c r="F35" s="1">
        <v>3</v>
      </c>
      <c r="G35" s="6">
        <f t="shared" si="0"/>
        <v>3.043333333333333</v>
      </c>
    </row>
    <row r="36" spans="2:11" ht="12.75">
      <c r="B36" s="1" t="s">
        <v>10</v>
      </c>
      <c r="C36" s="1">
        <v>1</v>
      </c>
      <c r="D36" s="1">
        <v>3.1</v>
      </c>
      <c r="E36" s="1">
        <v>3.41</v>
      </c>
      <c r="F36" s="1">
        <v>3.49</v>
      </c>
      <c r="G36" s="6">
        <f t="shared" si="0"/>
        <v>3.3333333333333335</v>
      </c>
      <c r="H36" s="1">
        <v>11.8</v>
      </c>
      <c r="I36" s="1">
        <v>10.7</v>
      </c>
      <c r="K36" s="1">
        <f>(G36+G37+G38)/3</f>
        <v>2.771111111111111</v>
      </c>
    </row>
    <row r="37" spans="3:7" ht="12.75">
      <c r="C37" s="1">
        <v>2</v>
      </c>
      <c r="D37" s="1">
        <v>2.08</v>
      </c>
      <c r="E37" s="1">
        <v>2.11</v>
      </c>
      <c r="F37" s="1">
        <v>2.3</v>
      </c>
      <c r="G37" s="6">
        <f t="shared" si="0"/>
        <v>2.163333333333333</v>
      </c>
    </row>
    <row r="38" spans="3:7" ht="12.75">
      <c r="C38" s="1">
        <v>3</v>
      </c>
      <c r="D38" s="1">
        <v>2.63</v>
      </c>
      <c r="E38" s="1">
        <v>2.77</v>
      </c>
      <c r="F38" s="1">
        <v>3.05</v>
      </c>
      <c r="G38" s="6">
        <f t="shared" si="0"/>
        <v>2.8166666666666664</v>
      </c>
    </row>
    <row r="39" spans="2:11" ht="12.75">
      <c r="B39" s="1" t="s">
        <v>11</v>
      </c>
      <c r="C39" s="1">
        <v>1</v>
      </c>
      <c r="D39" s="1">
        <v>4.22</v>
      </c>
      <c r="E39" s="1">
        <v>4.5</v>
      </c>
      <c r="F39" s="1">
        <v>3.87</v>
      </c>
      <c r="G39" s="6">
        <f t="shared" si="0"/>
        <v>4.196666666666666</v>
      </c>
      <c r="H39" s="1">
        <v>11.8</v>
      </c>
      <c r="I39" s="1">
        <v>10.6</v>
      </c>
      <c r="K39" s="1">
        <f>(G39+G40+G41)/3</f>
        <v>3.501111111111111</v>
      </c>
    </row>
    <row r="40" spans="3:7" ht="12.75">
      <c r="C40" s="1">
        <v>2</v>
      </c>
      <c r="D40" s="1">
        <v>2.44</v>
      </c>
      <c r="E40" s="1">
        <v>2.57</v>
      </c>
      <c r="F40" s="1">
        <v>2.43</v>
      </c>
      <c r="G40" s="6">
        <f t="shared" si="0"/>
        <v>2.48</v>
      </c>
    </row>
    <row r="41" spans="3:7" ht="12.75">
      <c r="C41" s="1">
        <v>3</v>
      </c>
      <c r="D41" s="5">
        <v>3.42</v>
      </c>
      <c r="E41" s="5">
        <v>3.99</v>
      </c>
      <c r="F41" s="5">
        <v>4.07</v>
      </c>
      <c r="G41" s="6">
        <f t="shared" si="0"/>
        <v>3.8266666666666667</v>
      </c>
    </row>
    <row r="42" spans="2:11" ht="12.75">
      <c r="B42" s="1" t="s">
        <v>12</v>
      </c>
      <c r="C42" s="1">
        <v>1</v>
      </c>
      <c r="D42" s="1">
        <v>2.47</v>
      </c>
      <c r="E42" s="1">
        <v>2.84</v>
      </c>
      <c r="F42" s="1">
        <v>2.69</v>
      </c>
      <c r="G42" s="6">
        <f t="shared" si="0"/>
        <v>2.6666666666666665</v>
      </c>
      <c r="H42" s="1">
        <v>11.9</v>
      </c>
      <c r="I42" s="1">
        <v>10.7</v>
      </c>
      <c r="K42" s="1">
        <f>(G42+G43+G44)/3</f>
        <v>3.192222222222222</v>
      </c>
    </row>
    <row r="43" spans="3:7" ht="12.75">
      <c r="C43" s="1">
        <v>2</v>
      </c>
      <c r="D43" s="4">
        <v>2.46</v>
      </c>
      <c r="E43" s="4">
        <v>3.16</v>
      </c>
      <c r="F43" s="4">
        <v>3.55</v>
      </c>
      <c r="G43" s="7">
        <f t="shared" si="0"/>
        <v>3.0566666666666666</v>
      </c>
    </row>
    <row r="44" spans="3:7" ht="12.75">
      <c r="C44" s="1">
        <v>3</v>
      </c>
      <c r="D44" s="1">
        <v>3.53</v>
      </c>
      <c r="E44" s="1">
        <v>3.9</v>
      </c>
      <c r="F44" s="1">
        <v>4.13</v>
      </c>
      <c r="G44" s="6">
        <f t="shared" si="0"/>
        <v>3.853333333333333</v>
      </c>
    </row>
    <row r="45" ht="12.75">
      <c r="G45" s="6"/>
    </row>
    <row r="46" spans="1:11" ht="12.75">
      <c r="A46" s="1">
        <v>4</v>
      </c>
      <c r="B46" s="1" t="s">
        <v>9</v>
      </c>
      <c r="C46" s="1">
        <v>1</v>
      </c>
      <c r="D46" s="4">
        <v>5.71</v>
      </c>
      <c r="E46" s="4">
        <v>5.51</v>
      </c>
      <c r="F46" s="4">
        <v>4.88</v>
      </c>
      <c r="G46" s="7">
        <f t="shared" si="0"/>
        <v>5.366666666666666</v>
      </c>
      <c r="H46" s="1">
        <v>11.3</v>
      </c>
      <c r="I46" s="1">
        <v>10.2</v>
      </c>
      <c r="K46" s="1">
        <f>(G46+G47+G48)/3</f>
        <v>3.878888888888889</v>
      </c>
    </row>
    <row r="47" spans="3:7" ht="12.75">
      <c r="C47" s="1">
        <v>2</v>
      </c>
      <c r="D47" s="5">
        <v>3.07</v>
      </c>
      <c r="E47" s="5">
        <v>2.91</v>
      </c>
      <c r="F47" s="5">
        <v>3.07</v>
      </c>
      <c r="G47" s="6">
        <f t="shared" si="0"/>
        <v>3.016666666666667</v>
      </c>
    </row>
    <row r="48" spans="3:7" ht="12.75">
      <c r="C48" s="1">
        <v>3</v>
      </c>
      <c r="D48" s="5">
        <v>3.33</v>
      </c>
      <c r="E48" s="5">
        <v>3.24</v>
      </c>
      <c r="F48" s="5">
        <v>3.19</v>
      </c>
      <c r="G48" s="6">
        <f t="shared" si="0"/>
        <v>3.2533333333333334</v>
      </c>
    </row>
    <row r="49" spans="2:11" ht="12.75">
      <c r="B49" s="1" t="s">
        <v>10</v>
      </c>
      <c r="C49" s="1">
        <v>1</v>
      </c>
      <c r="D49" s="5">
        <v>3.98</v>
      </c>
      <c r="E49" s="5">
        <v>4.47</v>
      </c>
      <c r="F49" s="5">
        <v>4.59</v>
      </c>
      <c r="G49" s="6">
        <f t="shared" si="0"/>
        <v>4.346666666666667</v>
      </c>
      <c r="H49" s="1">
        <v>12.2</v>
      </c>
      <c r="I49" s="1">
        <v>10.9</v>
      </c>
      <c r="K49" s="1">
        <f>(G49+G50+G51)/3</f>
        <v>3.751111111111111</v>
      </c>
    </row>
    <row r="50" spans="3:7" ht="12.75">
      <c r="C50" s="1">
        <v>2</v>
      </c>
      <c r="D50" s="5">
        <v>4.01</v>
      </c>
      <c r="E50" s="5">
        <v>3.71</v>
      </c>
      <c r="F50" s="5">
        <v>3.63</v>
      </c>
      <c r="G50" s="6">
        <f t="shared" si="0"/>
        <v>3.783333333333333</v>
      </c>
    </row>
    <row r="51" spans="3:7" ht="12.75">
      <c r="C51" s="1">
        <v>3</v>
      </c>
      <c r="D51" s="5">
        <v>2.91</v>
      </c>
      <c r="E51" s="5">
        <v>3.23</v>
      </c>
      <c r="F51" s="5">
        <v>3.23</v>
      </c>
      <c r="G51" s="6">
        <f t="shared" si="0"/>
        <v>3.1233333333333335</v>
      </c>
    </row>
    <row r="52" spans="2:11" ht="12.75">
      <c r="B52" s="1" t="s">
        <v>11</v>
      </c>
      <c r="C52" s="1">
        <v>1</v>
      </c>
      <c r="D52" s="5">
        <v>3.76</v>
      </c>
      <c r="E52" s="5">
        <v>3.79</v>
      </c>
      <c r="F52" s="5">
        <v>4.47</v>
      </c>
      <c r="G52" s="6">
        <f t="shared" si="0"/>
        <v>4.006666666666667</v>
      </c>
      <c r="H52" s="1">
        <v>12.4</v>
      </c>
      <c r="I52" s="1">
        <v>10.7</v>
      </c>
      <c r="K52" s="1">
        <f>(G52+G53+G54)/3</f>
        <v>3.9711111111111115</v>
      </c>
    </row>
    <row r="53" spans="3:7" ht="12.75">
      <c r="C53" s="1">
        <v>2</v>
      </c>
      <c r="D53" s="5">
        <v>3.11</v>
      </c>
      <c r="E53" s="5">
        <v>3.06</v>
      </c>
      <c r="F53" s="5">
        <v>2.99</v>
      </c>
      <c r="G53" s="6">
        <f t="shared" si="0"/>
        <v>3.0533333333333332</v>
      </c>
    </row>
    <row r="54" spans="3:7" ht="12.75">
      <c r="C54" s="1">
        <v>3</v>
      </c>
      <c r="D54" s="4">
        <v>4.49</v>
      </c>
      <c r="E54" s="4">
        <v>4.84</v>
      </c>
      <c r="F54" s="4">
        <v>5.23</v>
      </c>
      <c r="G54" s="7">
        <f t="shared" si="0"/>
        <v>4.8533333333333335</v>
      </c>
    </row>
    <row r="55" spans="2:11" ht="12.75">
      <c r="B55" s="1" t="s">
        <v>12</v>
      </c>
      <c r="C55" s="1">
        <v>1</v>
      </c>
      <c r="D55" s="5">
        <v>2.46</v>
      </c>
      <c r="E55" s="5">
        <v>2.48</v>
      </c>
      <c r="F55" s="5">
        <v>2.55</v>
      </c>
      <c r="G55" s="6">
        <f t="shared" si="0"/>
        <v>2.4966666666666666</v>
      </c>
      <c r="H55" s="1">
        <v>12.7</v>
      </c>
      <c r="I55" s="1">
        <v>10.4</v>
      </c>
      <c r="K55" s="1">
        <f>(G55+G56+G57)/3</f>
        <v>3.7899999999999996</v>
      </c>
    </row>
    <row r="56" spans="3:7" ht="12.75">
      <c r="C56" s="1">
        <v>2</v>
      </c>
      <c r="D56" s="4">
        <v>4.28</v>
      </c>
      <c r="E56" s="4">
        <v>5.39</v>
      </c>
      <c r="F56" s="4">
        <v>5.02</v>
      </c>
      <c r="G56" s="7">
        <f t="shared" si="0"/>
        <v>4.8966666666666665</v>
      </c>
    </row>
    <row r="57" spans="3:7" ht="12.75">
      <c r="C57" s="1">
        <v>3</v>
      </c>
      <c r="D57" s="1">
        <v>3.77</v>
      </c>
      <c r="E57" s="1">
        <v>3.89</v>
      </c>
      <c r="F57" s="1">
        <v>4.27</v>
      </c>
      <c r="G57" s="6">
        <f t="shared" si="0"/>
        <v>3.9766666666666666</v>
      </c>
    </row>
    <row r="58" ht="12.75">
      <c r="G58" s="6"/>
    </row>
    <row r="59" spans="1:11" ht="12.75">
      <c r="A59" s="1">
        <v>5</v>
      </c>
      <c r="B59" s="1" t="s">
        <v>9</v>
      </c>
      <c r="C59" s="1">
        <v>1</v>
      </c>
      <c r="D59" s="1">
        <v>2.77</v>
      </c>
      <c r="E59" s="1">
        <v>2.87</v>
      </c>
      <c r="F59" s="1">
        <v>2.82</v>
      </c>
      <c r="G59" s="6">
        <f t="shared" si="0"/>
        <v>2.8200000000000003</v>
      </c>
      <c r="H59" s="1">
        <v>12.2</v>
      </c>
      <c r="I59" s="1">
        <v>10.9</v>
      </c>
      <c r="K59" s="1">
        <f>(G59+G60+G61)/3</f>
        <v>3.926666666666667</v>
      </c>
    </row>
    <row r="60" spans="3:7" ht="12.75">
      <c r="C60" s="1">
        <v>2</v>
      </c>
      <c r="D60" s="1">
        <v>2.47</v>
      </c>
      <c r="E60" s="1">
        <v>2.75</v>
      </c>
      <c r="F60" s="1">
        <v>2.84</v>
      </c>
      <c r="G60" s="6">
        <f t="shared" si="0"/>
        <v>2.686666666666667</v>
      </c>
    </row>
    <row r="61" spans="3:7" ht="12.75">
      <c r="C61" s="1">
        <v>3</v>
      </c>
      <c r="D61" s="1">
        <v>6.36</v>
      </c>
      <c r="E61" s="1">
        <v>6.32</v>
      </c>
      <c r="F61" s="1">
        <v>6.14</v>
      </c>
      <c r="G61" s="6">
        <f t="shared" si="0"/>
        <v>6.273333333333333</v>
      </c>
    </row>
    <row r="62" spans="2:11" ht="12.75">
      <c r="B62" s="1" t="s">
        <v>10</v>
      </c>
      <c r="C62" s="1">
        <v>1</v>
      </c>
      <c r="D62" s="1">
        <v>3.41</v>
      </c>
      <c r="E62" s="1">
        <v>3.31</v>
      </c>
      <c r="F62" s="1">
        <v>3.34</v>
      </c>
      <c r="G62" s="6">
        <f t="shared" si="0"/>
        <v>3.3533333333333335</v>
      </c>
      <c r="H62" s="1">
        <v>11.9</v>
      </c>
      <c r="I62" s="1">
        <v>10.7</v>
      </c>
      <c r="K62" s="1">
        <f>(G62+G63+G64)/3</f>
        <v>3.462222222222222</v>
      </c>
    </row>
    <row r="63" spans="3:7" ht="12.75">
      <c r="C63" s="1">
        <v>2</v>
      </c>
      <c r="D63" s="1">
        <v>3.3</v>
      </c>
      <c r="E63" s="1">
        <v>3.08</v>
      </c>
      <c r="F63" s="1">
        <v>3.47</v>
      </c>
      <c r="G63" s="6">
        <f t="shared" si="0"/>
        <v>3.283333333333333</v>
      </c>
    </row>
    <row r="64" spans="3:7" ht="12.75">
      <c r="C64" s="1">
        <v>3</v>
      </c>
      <c r="D64" s="1">
        <v>3.77</v>
      </c>
      <c r="E64" s="1">
        <v>3.8</v>
      </c>
      <c r="F64" s="1">
        <v>3.68</v>
      </c>
      <c r="G64" s="6">
        <f t="shared" si="0"/>
        <v>3.75</v>
      </c>
    </row>
    <row r="65" spans="2:11" ht="12.75">
      <c r="B65" s="1" t="s">
        <v>11</v>
      </c>
      <c r="C65" s="1">
        <v>1</v>
      </c>
      <c r="D65" s="1">
        <v>3.6</v>
      </c>
      <c r="E65" s="1">
        <v>3.84</v>
      </c>
      <c r="F65" s="1">
        <v>3.7</v>
      </c>
      <c r="G65" s="6">
        <f t="shared" si="0"/>
        <v>3.7133333333333334</v>
      </c>
      <c r="H65" s="1">
        <v>12.3</v>
      </c>
      <c r="I65" s="1">
        <v>10.8</v>
      </c>
      <c r="K65" s="1">
        <f>(G65+G66+G67)/3</f>
        <v>3.7677777777777774</v>
      </c>
    </row>
    <row r="66" spans="3:7" ht="12.75">
      <c r="C66" s="1">
        <v>2</v>
      </c>
      <c r="D66" s="1">
        <v>4.28</v>
      </c>
      <c r="E66" s="1">
        <v>3.83</v>
      </c>
      <c r="F66" s="1">
        <v>3.78</v>
      </c>
      <c r="G66" s="6">
        <f t="shared" si="0"/>
        <v>3.963333333333333</v>
      </c>
    </row>
    <row r="67" spans="3:7" ht="12.75">
      <c r="C67" s="1">
        <v>3</v>
      </c>
      <c r="D67" s="1">
        <v>3.66</v>
      </c>
      <c r="E67" s="1">
        <v>3.62</v>
      </c>
      <c r="F67" s="1">
        <v>3.6</v>
      </c>
      <c r="G67" s="6">
        <f t="shared" si="0"/>
        <v>3.626666666666667</v>
      </c>
    </row>
    <row r="68" spans="2:11" ht="12.75">
      <c r="B68" s="1" t="s">
        <v>12</v>
      </c>
      <c r="C68" s="1">
        <v>1</v>
      </c>
      <c r="D68" s="1">
        <v>3.03</v>
      </c>
      <c r="E68" s="1">
        <v>3.02</v>
      </c>
      <c r="F68" s="1">
        <v>3.05</v>
      </c>
      <c r="G68" s="6">
        <f t="shared" si="0"/>
        <v>3.033333333333333</v>
      </c>
      <c r="H68" s="1">
        <v>12.5</v>
      </c>
      <c r="I68" s="1">
        <v>10.7</v>
      </c>
      <c r="K68" s="1">
        <f>(G68+G69+G70)/3</f>
        <v>4.165555555555556</v>
      </c>
    </row>
    <row r="69" spans="3:7" ht="12.75">
      <c r="C69" s="1">
        <v>2</v>
      </c>
      <c r="D69" s="4">
        <v>5.79</v>
      </c>
      <c r="E69" s="4">
        <v>5.42</v>
      </c>
      <c r="F69" s="4">
        <v>4.95</v>
      </c>
      <c r="G69" s="7">
        <f t="shared" si="0"/>
        <v>5.386666666666667</v>
      </c>
    </row>
    <row r="70" spans="3:7" ht="12.75">
      <c r="C70" s="1">
        <v>3</v>
      </c>
      <c r="D70" s="1">
        <v>3.84</v>
      </c>
      <c r="E70" s="1">
        <v>3.92</v>
      </c>
      <c r="F70" s="1">
        <v>4.47</v>
      </c>
      <c r="G70" s="6">
        <f t="shared" si="0"/>
        <v>4.076666666666667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G1">
      <selection activeCell="N11" sqref="N11:O15"/>
    </sheetView>
  </sheetViews>
  <sheetFormatPr defaultColWidth="9.140625" defaultRowHeight="12.75"/>
  <cols>
    <col min="1" max="16384" width="9.140625" style="1" customWidth="1"/>
  </cols>
  <sheetData>
    <row r="1" spans="1:4" ht="12.75">
      <c r="A1" s="2" t="s">
        <v>21</v>
      </c>
      <c r="B1" s="2"/>
      <c r="C1" s="2"/>
      <c r="D1" s="2"/>
    </row>
    <row r="2" spans="1:4" ht="12.75">
      <c r="A2" s="2"/>
      <c r="B2" s="2"/>
      <c r="C2" s="2"/>
      <c r="D2" s="2"/>
    </row>
    <row r="3" spans="1:4" ht="15.75">
      <c r="A3" s="2" t="s">
        <v>22</v>
      </c>
      <c r="B3" s="2"/>
      <c r="C3" s="2"/>
      <c r="D3" s="2"/>
    </row>
    <row r="5" spans="1:16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K5" s="3" t="s">
        <v>15</v>
      </c>
      <c r="L5" s="3"/>
      <c r="M5" s="3"/>
      <c r="N5" s="3" t="s">
        <v>29</v>
      </c>
      <c r="O5" s="3" t="s">
        <v>30</v>
      </c>
      <c r="P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M6" s="1" t="s">
        <v>9</v>
      </c>
      <c r="N6" s="12">
        <f>AVERAGE(G7:G9,G20:G22,G33:G35,G46:G48,G59:G61)</f>
        <v>4.478</v>
      </c>
      <c r="O6" s="12">
        <f>STDEV(G7:G9,G20:G22,G33:G35,G46:G48,G59:G61)/SQRT(15)</f>
        <v>0.21430651045472332</v>
      </c>
    </row>
    <row r="7" spans="1:15" ht="12.75">
      <c r="A7" s="1">
        <v>1</v>
      </c>
      <c r="B7" s="1" t="s">
        <v>9</v>
      </c>
      <c r="C7" s="1">
        <v>1</v>
      </c>
      <c r="D7" s="5">
        <v>3.67</v>
      </c>
      <c r="E7" s="5">
        <v>4.14</v>
      </c>
      <c r="F7" s="5">
        <v>4.1</v>
      </c>
      <c r="G7" s="9">
        <f>(D7+E7+F7)/3</f>
        <v>3.97</v>
      </c>
      <c r="H7" s="1">
        <v>13.2</v>
      </c>
      <c r="I7" s="1">
        <v>12.7</v>
      </c>
      <c r="K7" s="6">
        <f>(G7+G8+G9)/3</f>
        <v>4.6611111111111105</v>
      </c>
      <c r="M7" s="1" t="s">
        <v>10</v>
      </c>
      <c r="N7" s="12">
        <f>AVERAGE(G10:G12,G23:G25,G36:G38,G49:G51,G62:G64)</f>
        <v>4.316222222222222</v>
      </c>
      <c r="O7" s="12">
        <f>STDEV(G10:G12,G23:G25,G36:G38,G49:G51,G62:G64)/SQRT(15)</f>
        <v>0.25373044620188195</v>
      </c>
    </row>
    <row r="8" spans="3:15" ht="12.75">
      <c r="C8" s="1">
        <v>2</v>
      </c>
      <c r="D8" s="5">
        <v>5.78</v>
      </c>
      <c r="E8" s="5">
        <v>5.61</v>
      </c>
      <c r="F8" s="5">
        <v>5.63</v>
      </c>
      <c r="G8" s="9">
        <f aca="true" t="shared" si="0" ref="G8:G70">(D8+E8+F8)/3</f>
        <v>5.673333333333333</v>
      </c>
      <c r="K8" s="6"/>
      <c r="M8" s="1" t="s">
        <v>11</v>
      </c>
      <c r="N8" s="12">
        <f>AVERAGE(G13:G15,G26:G28,G39:G41,G52:G54,G65:G67)</f>
        <v>5.095888888888889</v>
      </c>
      <c r="O8" s="12">
        <f>STDEV(G13:G15,G26:G28,G39:G41,G52:G54,G65:G67)/SQRT(15)</f>
        <v>0.39234267452119115</v>
      </c>
    </row>
    <row r="9" spans="3:15" ht="12.75">
      <c r="C9" s="1">
        <v>3</v>
      </c>
      <c r="D9" s="4">
        <v>3.98</v>
      </c>
      <c r="E9" s="4">
        <v>4.33</v>
      </c>
      <c r="F9" s="4">
        <v>4.71</v>
      </c>
      <c r="G9" s="7">
        <f t="shared" si="0"/>
        <v>4.34</v>
      </c>
      <c r="H9" s="5"/>
      <c r="K9" s="6"/>
      <c r="M9" s="1" t="s">
        <v>12</v>
      </c>
      <c r="N9" s="12">
        <f>AVERAGE(G16:G18,G29:G31,G42:G44,G55:G57,G68:G70)</f>
        <v>4.618444444444445</v>
      </c>
      <c r="O9" s="12">
        <f>STDEV(G16:G18,G29:G31,G42:G44,G55:G57,G68:G70)/SQRT(15)</f>
        <v>0.20512117122657286</v>
      </c>
    </row>
    <row r="10" spans="2:15" ht="12.75">
      <c r="B10" s="1" t="s">
        <v>10</v>
      </c>
      <c r="C10" s="1">
        <v>1</v>
      </c>
      <c r="D10" s="5">
        <v>3.23</v>
      </c>
      <c r="E10" s="5">
        <v>3.54</v>
      </c>
      <c r="F10" s="5">
        <v>3.55</v>
      </c>
      <c r="G10" s="9">
        <f t="shared" si="0"/>
        <v>3.44</v>
      </c>
      <c r="H10" s="1">
        <v>13.5</v>
      </c>
      <c r="I10" s="1">
        <v>12.9</v>
      </c>
      <c r="K10" s="6">
        <f>(G10+G11+G12)/3</f>
        <v>3.6555555555555554</v>
      </c>
      <c r="N10" s="12"/>
      <c r="O10" s="12"/>
    </row>
    <row r="11" spans="3:15" ht="12.75">
      <c r="C11" s="1">
        <v>2</v>
      </c>
      <c r="D11" s="4">
        <v>4.31</v>
      </c>
      <c r="E11" s="4">
        <v>4.79</v>
      </c>
      <c r="F11" s="4">
        <v>5.03</v>
      </c>
      <c r="G11" s="7">
        <f t="shared" si="0"/>
        <v>4.71</v>
      </c>
      <c r="K11" s="6"/>
      <c r="M11" s="1">
        <v>1</v>
      </c>
      <c r="N11" s="12">
        <f>AVERAGE(G7:G18)</f>
        <v>4.416666666666667</v>
      </c>
      <c r="O11" s="12">
        <f>STDEV(G7:G18)/SQRT(15)</f>
        <v>0.20814524843110005</v>
      </c>
    </row>
    <row r="12" spans="3:15" ht="12.75">
      <c r="C12" s="1">
        <v>3</v>
      </c>
      <c r="D12" s="5">
        <v>2.93</v>
      </c>
      <c r="E12" s="5">
        <v>2.78</v>
      </c>
      <c r="F12" s="5">
        <v>2.74</v>
      </c>
      <c r="G12" s="9">
        <f t="shared" si="0"/>
        <v>2.8166666666666664</v>
      </c>
      <c r="K12" s="6"/>
      <c r="M12" s="1">
        <v>2</v>
      </c>
      <c r="N12" s="12">
        <f>AVERAGE(G20:G31)</f>
        <v>5.233611111111112</v>
      </c>
      <c r="O12" s="12">
        <f>STDEV(G20:G31)/SQRT(15)</f>
        <v>0.31375824580808925</v>
      </c>
    </row>
    <row r="13" spans="2:15" ht="12.75">
      <c r="B13" s="1" t="s">
        <v>11</v>
      </c>
      <c r="C13" s="1">
        <v>1</v>
      </c>
      <c r="D13" s="5">
        <v>4.2</v>
      </c>
      <c r="E13" s="5">
        <v>3.98</v>
      </c>
      <c r="F13" s="5">
        <v>4.04</v>
      </c>
      <c r="G13" s="9">
        <f t="shared" si="0"/>
        <v>4.073333333333333</v>
      </c>
      <c r="H13" s="1">
        <v>13.1</v>
      </c>
      <c r="I13" s="1">
        <v>12.5</v>
      </c>
      <c r="K13" s="6">
        <f>(G13+G14+G15)/3</f>
        <v>4.631111111111111</v>
      </c>
      <c r="M13" s="1">
        <v>3</v>
      </c>
      <c r="N13" s="12">
        <f>AVERAGE(G33:G44)</f>
        <v>3.985277777777778</v>
      </c>
      <c r="O13" s="12">
        <f>STDEV(G33:G44)/SQRT(15)</f>
        <v>0.2389723955525804</v>
      </c>
    </row>
    <row r="14" spans="3:15" ht="12.75">
      <c r="C14" s="1">
        <v>2</v>
      </c>
      <c r="D14" s="5">
        <v>5.3</v>
      </c>
      <c r="E14" s="5">
        <v>5.3</v>
      </c>
      <c r="F14" s="5">
        <v>4.97</v>
      </c>
      <c r="G14" s="9">
        <f t="shared" si="0"/>
        <v>5.19</v>
      </c>
      <c r="K14" s="6"/>
      <c r="M14" s="1">
        <v>4</v>
      </c>
      <c r="N14" s="12">
        <f>AVERAGE(G46:G57)</f>
        <v>4.9326388888888895</v>
      </c>
      <c r="O14" s="12">
        <f>STDEV(G46:G57)/SQRT(15)</f>
        <v>0.3561806118063016</v>
      </c>
    </row>
    <row r="15" spans="3:15" ht="12.75">
      <c r="C15" s="1">
        <v>3</v>
      </c>
      <c r="D15" s="5">
        <v>4.9</v>
      </c>
      <c r="E15" s="5">
        <v>4.5</v>
      </c>
      <c r="F15" s="5">
        <v>4.49</v>
      </c>
      <c r="G15" s="9">
        <f t="shared" si="0"/>
        <v>4.63</v>
      </c>
      <c r="K15" s="6"/>
      <c r="M15" s="1">
        <v>5</v>
      </c>
      <c r="N15" s="12">
        <f>AVERAGE(G59:G70)</f>
        <v>4.5675</v>
      </c>
      <c r="O15" s="12">
        <f>STDEV(G59:G70)/SQRT(15)</f>
        <v>0.1671069437208714</v>
      </c>
    </row>
    <row r="16" spans="2:14" ht="12.75">
      <c r="B16" s="1" t="s">
        <v>12</v>
      </c>
      <c r="C16" s="1">
        <v>1</v>
      </c>
      <c r="D16" s="5">
        <v>3.96</v>
      </c>
      <c r="E16" s="5">
        <v>4.17</v>
      </c>
      <c r="F16" s="5">
        <v>4.34</v>
      </c>
      <c r="G16" s="9">
        <f t="shared" si="0"/>
        <v>4.156666666666666</v>
      </c>
      <c r="H16" s="1">
        <v>13.8</v>
      </c>
      <c r="I16" s="1">
        <v>12.9</v>
      </c>
      <c r="K16" s="6">
        <f>(G16+G17+G18)/3</f>
        <v>4.7188888888888885</v>
      </c>
      <c r="N16" s="6"/>
    </row>
    <row r="17" spans="3:14" ht="12.75">
      <c r="C17" s="1">
        <v>2</v>
      </c>
      <c r="D17" s="5">
        <v>4.28</v>
      </c>
      <c r="E17" s="5">
        <v>4.57</v>
      </c>
      <c r="F17" s="5">
        <v>5.08</v>
      </c>
      <c r="G17" s="9">
        <f t="shared" si="0"/>
        <v>4.6433333333333335</v>
      </c>
      <c r="K17" s="6"/>
      <c r="N17" s="6"/>
    </row>
    <row r="18" spans="3:14" ht="12.75">
      <c r="C18" s="1">
        <v>3</v>
      </c>
      <c r="D18" s="4">
        <v>4.47</v>
      </c>
      <c r="E18" s="4">
        <v>5.75</v>
      </c>
      <c r="F18" s="4">
        <v>5.85</v>
      </c>
      <c r="G18" s="7">
        <f t="shared" si="0"/>
        <v>5.3566666666666665</v>
      </c>
      <c r="K18" s="6"/>
      <c r="N18" s="6"/>
    </row>
    <row r="19" spans="4:14" ht="12.75">
      <c r="D19" s="5"/>
      <c r="E19" s="5"/>
      <c r="F19" s="5"/>
      <c r="G19" s="9"/>
      <c r="K19" s="6"/>
      <c r="N19" s="6"/>
    </row>
    <row r="20" spans="1:14" ht="12.75">
      <c r="A20" s="1">
        <v>2</v>
      </c>
      <c r="B20" s="1" t="s">
        <v>9</v>
      </c>
      <c r="C20" s="1">
        <v>1</v>
      </c>
      <c r="D20" s="4">
        <v>3.93</v>
      </c>
      <c r="E20" s="4">
        <v>4.44</v>
      </c>
      <c r="F20" s="4">
        <v>5.14</v>
      </c>
      <c r="G20" s="7">
        <f t="shared" si="0"/>
        <v>4.503333333333334</v>
      </c>
      <c r="H20" s="1">
        <v>13.7</v>
      </c>
      <c r="I20" s="1">
        <v>12.5</v>
      </c>
      <c r="K20" s="6">
        <f>(G20+G21+G22)/3</f>
        <v>5.111111111111111</v>
      </c>
      <c r="N20" s="6"/>
    </row>
    <row r="21" spans="3:14" ht="12.75">
      <c r="C21" s="1">
        <v>2</v>
      </c>
      <c r="D21" s="4">
        <v>4.64</v>
      </c>
      <c r="E21" s="4">
        <v>5.15</v>
      </c>
      <c r="F21" s="4">
        <v>5.52</v>
      </c>
      <c r="G21" s="7">
        <f t="shared" si="0"/>
        <v>5.103333333333333</v>
      </c>
      <c r="K21" s="6"/>
      <c r="N21" s="6"/>
    </row>
    <row r="22" spans="3:11" ht="12.75">
      <c r="C22" s="1">
        <v>3</v>
      </c>
      <c r="D22" s="5">
        <v>5.89</v>
      </c>
      <c r="E22" s="5">
        <v>5.87</v>
      </c>
      <c r="F22" s="5">
        <v>5.42</v>
      </c>
      <c r="G22" s="9">
        <f t="shared" si="0"/>
        <v>5.726666666666667</v>
      </c>
      <c r="K22" s="6"/>
    </row>
    <row r="23" spans="2:11" ht="12.75">
      <c r="B23" s="1" t="s">
        <v>10</v>
      </c>
      <c r="C23" s="1">
        <v>1</v>
      </c>
      <c r="D23" s="5">
        <v>5</v>
      </c>
      <c r="E23" s="5">
        <v>5.09</v>
      </c>
      <c r="F23" s="5">
        <v>5.37</v>
      </c>
      <c r="G23" s="9">
        <f t="shared" si="0"/>
        <v>5.153333333333333</v>
      </c>
      <c r="H23" s="1">
        <v>14.1</v>
      </c>
      <c r="I23" s="1">
        <v>13.6</v>
      </c>
      <c r="K23" s="6">
        <f>(G23+G24+G25)/3</f>
        <v>5.195555555555555</v>
      </c>
    </row>
    <row r="24" spans="3:11" ht="12.75">
      <c r="C24" s="1">
        <v>2</v>
      </c>
      <c r="D24" s="5">
        <v>4.27</v>
      </c>
      <c r="E24" s="5">
        <v>4.21</v>
      </c>
      <c r="F24" s="5">
        <v>4.64</v>
      </c>
      <c r="G24" s="9">
        <f t="shared" si="0"/>
        <v>4.373333333333334</v>
      </c>
      <c r="K24" s="6"/>
    </row>
    <row r="25" spans="3:11" ht="12.75">
      <c r="C25" s="1">
        <v>3</v>
      </c>
      <c r="D25" s="5">
        <v>6.01</v>
      </c>
      <c r="E25" s="5">
        <v>6.24</v>
      </c>
      <c r="F25" s="5">
        <v>5.93</v>
      </c>
      <c r="G25" s="9">
        <f t="shared" si="0"/>
        <v>6.06</v>
      </c>
      <c r="K25" s="6"/>
    </row>
    <row r="26" spans="2:11" ht="12.75">
      <c r="B26" s="1" t="s">
        <v>11</v>
      </c>
      <c r="C26" s="1">
        <v>1</v>
      </c>
      <c r="D26" s="4">
        <v>4.46</v>
      </c>
      <c r="E26" s="4">
        <v>5.26</v>
      </c>
      <c r="F26" s="4">
        <v>5.4</v>
      </c>
      <c r="G26" s="7">
        <f t="shared" si="0"/>
        <v>5.04</v>
      </c>
      <c r="H26" s="1">
        <v>13.3</v>
      </c>
      <c r="I26" s="1">
        <v>12.7</v>
      </c>
      <c r="K26" s="6">
        <f>(G26+G27+G28)/3</f>
        <v>5.278888888888889</v>
      </c>
    </row>
    <row r="27" spans="3:11" ht="12.75">
      <c r="C27" s="1">
        <v>2</v>
      </c>
      <c r="D27" s="5">
        <v>8.02</v>
      </c>
      <c r="E27" s="5">
        <v>8.15</v>
      </c>
      <c r="F27" s="5">
        <v>7.62</v>
      </c>
      <c r="G27" s="9">
        <f t="shared" si="0"/>
        <v>7.930000000000001</v>
      </c>
      <c r="K27" s="6"/>
    </row>
    <row r="28" spans="3:11" ht="12.75">
      <c r="C28" s="1">
        <v>3</v>
      </c>
      <c r="D28" s="5">
        <v>2.99</v>
      </c>
      <c r="E28" s="5">
        <v>2.83</v>
      </c>
      <c r="F28" s="5">
        <v>2.78</v>
      </c>
      <c r="G28" s="9">
        <f t="shared" si="0"/>
        <v>2.8666666666666667</v>
      </c>
      <c r="K28" s="6"/>
    </row>
    <row r="29" spans="2:11" ht="12.75">
      <c r="B29" s="1" t="s">
        <v>12</v>
      </c>
      <c r="C29" s="1">
        <v>1</v>
      </c>
      <c r="D29" s="5">
        <v>5.2</v>
      </c>
      <c r="E29" s="5">
        <v>4.75</v>
      </c>
      <c r="F29" s="5">
        <v>4.78</v>
      </c>
      <c r="G29" s="9">
        <f t="shared" si="0"/>
        <v>4.91</v>
      </c>
      <c r="H29" s="1">
        <v>13.6</v>
      </c>
      <c r="I29" s="1">
        <v>12.5</v>
      </c>
      <c r="K29" s="6">
        <f>(G29+G30+G31)/3</f>
        <v>5.348888888888889</v>
      </c>
    </row>
    <row r="30" spans="3:11" ht="12.75">
      <c r="C30" s="1">
        <v>2</v>
      </c>
      <c r="D30" s="5">
        <v>4.79</v>
      </c>
      <c r="E30" s="5">
        <v>4.96</v>
      </c>
      <c r="F30" s="5">
        <v>5.08</v>
      </c>
      <c r="G30" s="9">
        <f t="shared" si="0"/>
        <v>4.943333333333333</v>
      </c>
      <c r="K30" s="6"/>
    </row>
    <row r="31" spans="3:11" ht="12.75">
      <c r="C31" s="1">
        <v>3</v>
      </c>
      <c r="D31" s="5">
        <v>6.22</v>
      </c>
      <c r="E31" s="5">
        <v>6.48</v>
      </c>
      <c r="F31" s="5">
        <v>5.88</v>
      </c>
      <c r="G31" s="9">
        <f t="shared" si="0"/>
        <v>6.1933333333333325</v>
      </c>
      <c r="K31" s="6"/>
    </row>
    <row r="32" spans="4:11" ht="12.75">
      <c r="D32" s="5"/>
      <c r="E32" s="5"/>
      <c r="F32" s="5"/>
      <c r="G32" s="9"/>
      <c r="K32" s="6"/>
    </row>
    <row r="33" spans="1:11" ht="12.75">
      <c r="A33" s="1">
        <v>3</v>
      </c>
      <c r="B33" s="1" t="s">
        <v>9</v>
      </c>
      <c r="C33" s="1">
        <v>1</v>
      </c>
      <c r="D33" s="5">
        <v>3.6</v>
      </c>
      <c r="E33" s="5">
        <v>3.42</v>
      </c>
      <c r="F33" s="5">
        <v>3.85</v>
      </c>
      <c r="G33" s="9">
        <f t="shared" si="0"/>
        <v>3.623333333333333</v>
      </c>
      <c r="H33" s="1">
        <v>13.3</v>
      </c>
      <c r="I33" s="1">
        <v>12.9</v>
      </c>
      <c r="K33" s="6">
        <f>(G33+G34+G35)/3</f>
        <v>3.598888888888889</v>
      </c>
    </row>
    <row r="34" spans="3:11" ht="12.75">
      <c r="C34" s="1">
        <v>2</v>
      </c>
      <c r="D34" s="5">
        <v>4.11</v>
      </c>
      <c r="E34" s="5">
        <v>4.06</v>
      </c>
      <c r="F34" s="5">
        <v>3.81</v>
      </c>
      <c r="G34" s="9">
        <f t="shared" si="0"/>
        <v>3.9933333333333336</v>
      </c>
      <c r="K34" s="6"/>
    </row>
    <row r="35" spans="3:11" ht="12.75">
      <c r="C35" s="1">
        <v>3</v>
      </c>
      <c r="D35" s="5">
        <v>3.29</v>
      </c>
      <c r="E35" s="5">
        <v>3.2</v>
      </c>
      <c r="F35" s="5">
        <v>3.05</v>
      </c>
      <c r="G35" s="9">
        <f t="shared" si="0"/>
        <v>3.1799999999999997</v>
      </c>
      <c r="K35" s="6"/>
    </row>
    <row r="36" spans="2:11" ht="12.75">
      <c r="B36" s="1" t="s">
        <v>10</v>
      </c>
      <c r="C36" s="1">
        <v>1</v>
      </c>
      <c r="D36" s="5">
        <v>4.16</v>
      </c>
      <c r="E36" s="5">
        <v>4.43</v>
      </c>
      <c r="F36" s="5">
        <v>4.41</v>
      </c>
      <c r="G36" s="9">
        <f t="shared" si="0"/>
        <v>4.333333333333333</v>
      </c>
      <c r="H36" s="1">
        <v>13.1</v>
      </c>
      <c r="I36" s="1">
        <v>12.7</v>
      </c>
      <c r="K36" s="6">
        <f>(G36+G37+G38)/3</f>
        <v>3.4188888888888886</v>
      </c>
    </row>
    <row r="37" spans="3:11" ht="12.75">
      <c r="C37" s="1">
        <v>2</v>
      </c>
      <c r="D37" s="5">
        <v>2.56</v>
      </c>
      <c r="E37" s="5">
        <v>2.51</v>
      </c>
      <c r="F37" s="5">
        <v>2.59</v>
      </c>
      <c r="G37" s="9">
        <f t="shared" si="0"/>
        <v>2.5533333333333332</v>
      </c>
      <c r="K37" s="6"/>
    </row>
    <row r="38" spans="3:11" ht="12.75">
      <c r="C38" s="1">
        <v>3</v>
      </c>
      <c r="D38" s="5">
        <v>3.67</v>
      </c>
      <c r="E38" s="5">
        <v>3.27</v>
      </c>
      <c r="F38" s="5">
        <v>3.17</v>
      </c>
      <c r="G38" s="9">
        <f t="shared" si="0"/>
        <v>3.3699999999999997</v>
      </c>
      <c r="K38" s="6"/>
    </row>
    <row r="39" spans="2:11" ht="12.75">
      <c r="B39" s="1" t="s">
        <v>11</v>
      </c>
      <c r="C39" s="1">
        <v>1</v>
      </c>
      <c r="D39" s="4">
        <v>5.15</v>
      </c>
      <c r="E39" s="4">
        <v>4.49</v>
      </c>
      <c r="F39" s="4">
        <v>4.42</v>
      </c>
      <c r="G39" s="7">
        <f t="shared" si="0"/>
        <v>4.6866666666666665</v>
      </c>
      <c r="H39" s="1">
        <v>13.3</v>
      </c>
      <c r="I39" s="1">
        <v>12.9</v>
      </c>
      <c r="K39" s="6">
        <f>(G39+G40+G41)/3</f>
        <v>4.5633333333333335</v>
      </c>
    </row>
    <row r="40" spans="3:11" ht="12.75">
      <c r="C40" s="1">
        <v>2</v>
      </c>
      <c r="D40" s="5">
        <v>3.7</v>
      </c>
      <c r="E40" s="5">
        <v>3.12</v>
      </c>
      <c r="F40" s="5">
        <v>3.2</v>
      </c>
      <c r="G40" s="9">
        <f t="shared" si="0"/>
        <v>3.34</v>
      </c>
      <c r="K40" s="6"/>
    </row>
    <row r="41" spans="3:11" ht="12.75">
      <c r="C41" s="1">
        <v>3</v>
      </c>
      <c r="D41" s="5">
        <v>6.04</v>
      </c>
      <c r="E41" s="5">
        <v>5.58</v>
      </c>
      <c r="F41" s="5">
        <v>5.37</v>
      </c>
      <c r="G41" s="9">
        <f t="shared" si="0"/>
        <v>5.663333333333334</v>
      </c>
      <c r="K41" s="6"/>
    </row>
    <row r="42" spans="2:11" ht="12.75">
      <c r="B42" s="1" t="s">
        <v>12</v>
      </c>
      <c r="C42" s="1">
        <v>1</v>
      </c>
      <c r="D42" s="5">
        <v>3.34</v>
      </c>
      <c r="E42" s="5">
        <v>3.48</v>
      </c>
      <c r="F42" s="5">
        <v>3.33</v>
      </c>
      <c r="G42" s="9">
        <f t="shared" si="0"/>
        <v>3.3833333333333333</v>
      </c>
      <c r="H42" s="1">
        <v>13.3</v>
      </c>
      <c r="I42" s="1">
        <v>12.8</v>
      </c>
      <c r="K42" s="6">
        <f>(G42+G43+G44)/3</f>
        <v>4.359999999999999</v>
      </c>
    </row>
    <row r="43" spans="3:11" ht="12.75">
      <c r="C43" s="1">
        <v>2</v>
      </c>
      <c r="D43" s="5">
        <v>4.23</v>
      </c>
      <c r="E43" s="5">
        <v>4.48</v>
      </c>
      <c r="F43" s="5">
        <v>4.31</v>
      </c>
      <c r="G43" s="9">
        <f t="shared" si="0"/>
        <v>4.34</v>
      </c>
      <c r="K43" s="6"/>
    </row>
    <row r="44" spans="3:11" ht="12.75">
      <c r="C44" s="1">
        <v>3</v>
      </c>
      <c r="D44" s="5">
        <v>5.44</v>
      </c>
      <c r="E44" s="5">
        <v>5.41</v>
      </c>
      <c r="F44" s="5">
        <v>5.22</v>
      </c>
      <c r="G44" s="9">
        <f t="shared" si="0"/>
        <v>5.3566666666666665</v>
      </c>
      <c r="K44" s="6"/>
    </row>
    <row r="45" spans="4:11" ht="12.75">
      <c r="D45" s="5"/>
      <c r="E45" s="5"/>
      <c r="F45" s="5"/>
      <c r="G45" s="9"/>
      <c r="K45" s="6"/>
    </row>
    <row r="46" spans="1:11" ht="12.75">
      <c r="A46" s="1">
        <v>4</v>
      </c>
      <c r="B46" s="1" t="s">
        <v>9</v>
      </c>
      <c r="C46" s="1">
        <v>1</v>
      </c>
      <c r="D46" s="5">
        <v>5.31</v>
      </c>
      <c r="E46" s="5">
        <v>4.84</v>
      </c>
      <c r="F46" s="5">
        <v>4.87</v>
      </c>
      <c r="G46" s="9">
        <f t="shared" si="0"/>
        <v>5.006666666666667</v>
      </c>
      <c r="H46" s="1">
        <v>12.4</v>
      </c>
      <c r="I46" s="1">
        <v>12</v>
      </c>
      <c r="K46" s="6">
        <f>(G46+G47+G48)/3</f>
        <v>4.167777777777778</v>
      </c>
    </row>
    <row r="47" spans="3:11" ht="12.75">
      <c r="C47" s="1">
        <v>2</v>
      </c>
      <c r="D47" s="5">
        <v>3.77</v>
      </c>
      <c r="E47" s="5">
        <v>3.89</v>
      </c>
      <c r="F47" s="5">
        <v>3.93</v>
      </c>
      <c r="G47" s="9">
        <f t="shared" si="0"/>
        <v>3.8633333333333333</v>
      </c>
      <c r="K47" s="6"/>
    </row>
    <row r="48" spans="3:11" ht="12.75">
      <c r="C48" s="1">
        <v>3</v>
      </c>
      <c r="D48" s="5">
        <v>3.47</v>
      </c>
      <c r="E48" s="5">
        <v>3.75</v>
      </c>
      <c r="F48" s="5">
        <v>3.68</v>
      </c>
      <c r="G48" s="9">
        <f t="shared" si="0"/>
        <v>3.6333333333333333</v>
      </c>
      <c r="K48" s="6"/>
    </row>
    <row r="49" spans="2:11" ht="12.75">
      <c r="B49" s="1" t="s">
        <v>10</v>
      </c>
      <c r="C49" s="1">
        <v>1</v>
      </c>
      <c r="D49" s="5">
        <v>5.3</v>
      </c>
      <c r="E49" s="5">
        <v>5.31</v>
      </c>
      <c r="F49" s="5">
        <v>5.47</v>
      </c>
      <c r="G49" s="9">
        <f t="shared" si="0"/>
        <v>5.359999999999999</v>
      </c>
      <c r="H49" s="1">
        <v>12.8</v>
      </c>
      <c r="I49" s="1">
        <v>12.6</v>
      </c>
      <c r="K49" s="6">
        <f>(G49+G50+G51)/3</f>
        <v>4.547777777777777</v>
      </c>
    </row>
    <row r="50" spans="3:11" ht="12.75">
      <c r="C50" s="1">
        <v>2</v>
      </c>
      <c r="D50" s="5">
        <v>4.14</v>
      </c>
      <c r="E50" s="5">
        <v>3.88</v>
      </c>
      <c r="F50" s="5">
        <v>3.94</v>
      </c>
      <c r="G50" s="9">
        <f t="shared" si="0"/>
        <v>3.9866666666666664</v>
      </c>
      <c r="K50" s="6"/>
    </row>
    <row r="51" spans="3:11" ht="12.75">
      <c r="C51" s="1">
        <v>3</v>
      </c>
      <c r="D51" s="4">
        <v>4.64</v>
      </c>
      <c r="E51" s="4">
        <v>3.92</v>
      </c>
      <c r="F51" s="4">
        <v>4.33</v>
      </c>
      <c r="G51" s="7">
        <f t="shared" si="0"/>
        <v>4.296666666666666</v>
      </c>
      <c r="K51" s="6"/>
    </row>
    <row r="52" spans="2:11" ht="12.75">
      <c r="B52" s="1" t="s">
        <v>11</v>
      </c>
      <c r="C52" s="1">
        <v>1</v>
      </c>
      <c r="D52" s="5">
        <v>5.57</v>
      </c>
      <c r="E52" s="5">
        <v>6.16</v>
      </c>
      <c r="F52" s="5" t="s">
        <v>23</v>
      </c>
      <c r="G52" s="9">
        <f>(D52+E52)/2</f>
        <v>5.865</v>
      </c>
      <c r="H52" s="1">
        <v>13</v>
      </c>
      <c r="I52" s="1">
        <v>12.7</v>
      </c>
      <c r="K52" s="6">
        <f>(G52+G53+G54)/3</f>
        <v>6.357222222222222</v>
      </c>
    </row>
    <row r="53" spans="3:11" ht="12.75">
      <c r="C53" s="1">
        <v>2</v>
      </c>
      <c r="D53" s="5">
        <v>4.71</v>
      </c>
      <c r="E53" s="5">
        <v>4.7</v>
      </c>
      <c r="F53" s="5">
        <v>4.29</v>
      </c>
      <c r="G53" s="9">
        <f t="shared" si="0"/>
        <v>4.566666666666666</v>
      </c>
      <c r="K53" s="6"/>
    </row>
    <row r="54" spans="3:11" ht="12.75">
      <c r="C54" s="1">
        <v>3</v>
      </c>
      <c r="D54" s="4">
        <v>9.3</v>
      </c>
      <c r="E54" s="4">
        <v>8.61</v>
      </c>
      <c r="F54" s="4">
        <v>8.01</v>
      </c>
      <c r="G54" s="7">
        <f t="shared" si="0"/>
        <v>8.64</v>
      </c>
      <c r="K54" s="6"/>
    </row>
    <row r="55" spans="2:11" ht="12.75">
      <c r="B55" s="1" t="s">
        <v>12</v>
      </c>
      <c r="C55" s="1">
        <v>1</v>
      </c>
      <c r="D55" s="5">
        <v>3.82</v>
      </c>
      <c r="E55" s="5">
        <v>3.75</v>
      </c>
      <c r="F55" s="5">
        <v>3.73</v>
      </c>
      <c r="G55" s="9">
        <f t="shared" si="0"/>
        <v>3.766666666666667</v>
      </c>
      <c r="H55" s="1">
        <v>12.9</v>
      </c>
      <c r="I55" s="1">
        <v>12.5</v>
      </c>
      <c r="K55" s="6">
        <f>(G55+G56+G57)/3</f>
        <v>4.657777777777778</v>
      </c>
    </row>
    <row r="56" spans="3:11" ht="12.75">
      <c r="C56" s="1">
        <v>2</v>
      </c>
      <c r="D56" s="5">
        <v>5.75</v>
      </c>
      <c r="E56" s="5">
        <v>5.6</v>
      </c>
      <c r="F56" s="5">
        <v>5.38</v>
      </c>
      <c r="G56" s="9">
        <f t="shared" si="0"/>
        <v>5.576666666666667</v>
      </c>
      <c r="K56" s="6"/>
    </row>
    <row r="57" spans="3:11" ht="12.75">
      <c r="C57" s="1">
        <v>3</v>
      </c>
      <c r="D57" s="5">
        <v>4.55</v>
      </c>
      <c r="E57" s="5">
        <v>4.53</v>
      </c>
      <c r="F57" s="5">
        <v>4.81</v>
      </c>
      <c r="G57" s="9">
        <f t="shared" si="0"/>
        <v>4.63</v>
      </c>
      <c r="K57" s="6"/>
    </row>
    <row r="58" spans="4:11" ht="12.75">
      <c r="D58" s="5"/>
      <c r="E58" s="5"/>
      <c r="F58" s="5"/>
      <c r="G58" s="9"/>
      <c r="K58" s="6"/>
    </row>
    <row r="59" spans="1:11" ht="12.75">
      <c r="A59" s="1">
        <v>5</v>
      </c>
      <c r="B59" s="1" t="s">
        <v>9</v>
      </c>
      <c r="C59" s="1">
        <v>1</v>
      </c>
      <c r="D59" s="5">
        <v>3.9</v>
      </c>
      <c r="E59" s="5">
        <v>3.98</v>
      </c>
      <c r="F59" s="5">
        <v>3.94</v>
      </c>
      <c r="G59" s="9">
        <f t="shared" si="0"/>
        <v>3.94</v>
      </c>
      <c r="H59" s="1">
        <v>13.8</v>
      </c>
      <c r="I59" s="1">
        <v>13.2</v>
      </c>
      <c r="K59" s="6">
        <f>(G59+G60+G61)/3</f>
        <v>4.851111111111112</v>
      </c>
    </row>
    <row r="60" spans="3:11" ht="12.75">
      <c r="C60" s="1">
        <v>2</v>
      </c>
      <c r="D60" s="5">
        <v>5.1</v>
      </c>
      <c r="E60" s="5">
        <v>4.79</v>
      </c>
      <c r="F60" s="5">
        <v>4.86</v>
      </c>
      <c r="G60" s="9">
        <f t="shared" si="0"/>
        <v>4.916666666666667</v>
      </c>
      <c r="K60" s="6"/>
    </row>
    <row r="61" spans="3:11" ht="12.75">
      <c r="C61" s="1">
        <v>3</v>
      </c>
      <c r="D61" s="4">
        <v>5</v>
      </c>
      <c r="E61" s="4">
        <v>5.82</v>
      </c>
      <c r="F61" s="4">
        <v>6.27</v>
      </c>
      <c r="G61" s="7">
        <f t="shared" si="0"/>
        <v>5.696666666666666</v>
      </c>
      <c r="K61" s="6"/>
    </row>
    <row r="62" spans="2:11" ht="12.75">
      <c r="B62" s="1" t="s">
        <v>10</v>
      </c>
      <c r="C62" s="1">
        <v>1</v>
      </c>
      <c r="D62" s="4">
        <v>3.82</v>
      </c>
      <c r="E62" s="4">
        <v>4.42</v>
      </c>
      <c r="F62" s="4">
        <v>4.3</v>
      </c>
      <c r="G62" s="7">
        <f t="shared" si="0"/>
        <v>4.18</v>
      </c>
      <c r="H62" s="1">
        <v>13.6</v>
      </c>
      <c r="I62" s="1">
        <v>13.3</v>
      </c>
      <c r="K62" s="6">
        <f>(G62+G63+G64)/3</f>
        <v>4.763333333333333</v>
      </c>
    </row>
    <row r="63" spans="3:11" ht="12.75">
      <c r="C63" s="1">
        <v>2</v>
      </c>
      <c r="D63" s="4">
        <v>5.26</v>
      </c>
      <c r="E63" s="4">
        <v>4.33</v>
      </c>
      <c r="F63" s="4">
        <v>4.43</v>
      </c>
      <c r="G63" s="7">
        <f t="shared" si="0"/>
        <v>4.673333333333333</v>
      </c>
      <c r="K63" s="6"/>
    </row>
    <row r="64" spans="3:11" ht="12.75">
      <c r="C64" s="1">
        <v>3</v>
      </c>
      <c r="D64" s="5">
        <v>5.67</v>
      </c>
      <c r="E64" s="5">
        <v>5.35</v>
      </c>
      <c r="F64" s="5">
        <v>5.29</v>
      </c>
      <c r="G64" s="9">
        <f t="shared" si="0"/>
        <v>5.4366666666666665</v>
      </c>
      <c r="K64" s="6"/>
    </row>
    <row r="65" spans="2:11" ht="12.75">
      <c r="B65" s="1" t="s">
        <v>11</v>
      </c>
      <c r="C65" s="1">
        <v>1</v>
      </c>
      <c r="D65" s="5">
        <v>5.07</v>
      </c>
      <c r="E65" s="5">
        <v>5.21</v>
      </c>
      <c r="F65" s="5">
        <v>5.27</v>
      </c>
      <c r="G65" s="9">
        <f t="shared" si="0"/>
        <v>5.183333333333334</v>
      </c>
      <c r="H65" s="1">
        <v>13.1</v>
      </c>
      <c r="I65" s="1">
        <v>12.5</v>
      </c>
      <c r="K65" s="6">
        <f>(G65+G66+G67)/3</f>
        <v>4.648888888888888</v>
      </c>
    </row>
    <row r="66" spans="3:11" ht="12.75">
      <c r="C66" s="1">
        <v>2</v>
      </c>
      <c r="D66" s="5">
        <v>4.5</v>
      </c>
      <c r="E66" s="5">
        <v>4.17</v>
      </c>
      <c r="F66" s="5">
        <v>4.2</v>
      </c>
      <c r="G66" s="9">
        <f t="shared" si="0"/>
        <v>4.29</v>
      </c>
      <c r="K66" s="6"/>
    </row>
    <row r="67" spans="3:11" ht="12.75">
      <c r="C67" s="1">
        <v>3</v>
      </c>
      <c r="D67" s="5">
        <v>4.36</v>
      </c>
      <c r="E67" s="5">
        <v>4.65</v>
      </c>
      <c r="F67" s="5">
        <v>4.41</v>
      </c>
      <c r="G67" s="9">
        <f t="shared" si="0"/>
        <v>4.473333333333334</v>
      </c>
      <c r="K67" s="6"/>
    </row>
    <row r="68" spans="2:11" ht="12.75">
      <c r="B68" s="1" t="s">
        <v>12</v>
      </c>
      <c r="C68" s="1">
        <v>1</v>
      </c>
      <c r="D68" s="5">
        <v>3.23</v>
      </c>
      <c r="E68" s="5">
        <v>3.49</v>
      </c>
      <c r="F68" s="5">
        <v>3.64</v>
      </c>
      <c r="G68" s="9">
        <f t="shared" si="0"/>
        <v>3.4533333333333336</v>
      </c>
      <c r="H68" s="1">
        <v>13.6</v>
      </c>
      <c r="I68" s="1">
        <v>12.9</v>
      </c>
      <c r="K68" s="6">
        <f>(G68+G69+G70)/3</f>
        <v>4.006666666666667</v>
      </c>
    </row>
    <row r="69" spans="3:11" ht="12.75">
      <c r="C69" s="1">
        <v>2</v>
      </c>
      <c r="D69" s="4">
        <v>3.99</v>
      </c>
      <c r="E69" s="4">
        <v>4.44</v>
      </c>
      <c r="F69" s="4">
        <v>4.8</v>
      </c>
      <c r="G69" s="7">
        <f t="shared" si="0"/>
        <v>4.41</v>
      </c>
      <c r="K69" s="6"/>
    </row>
    <row r="70" spans="3:11" ht="12.75">
      <c r="C70" s="1">
        <v>3</v>
      </c>
      <c r="D70" s="5">
        <v>4.28</v>
      </c>
      <c r="E70" s="5">
        <v>4.05</v>
      </c>
      <c r="F70" s="5">
        <v>4.14</v>
      </c>
      <c r="G70" s="9">
        <f t="shared" si="0"/>
        <v>4.156666666666666</v>
      </c>
      <c r="K70" s="6"/>
    </row>
    <row r="71" spans="4:7" ht="12.75">
      <c r="D71" s="5"/>
      <c r="E71" s="5"/>
      <c r="F71" s="5"/>
      <c r="G71" s="5"/>
    </row>
    <row r="72" spans="4:7" ht="12.75">
      <c r="D72" s="5"/>
      <c r="E72" s="5"/>
      <c r="F72" s="5"/>
      <c r="G72" s="5"/>
    </row>
    <row r="73" spans="4:7" ht="12.75">
      <c r="D73" s="5"/>
      <c r="E73" s="5"/>
      <c r="F73" s="5"/>
      <c r="G73" s="5"/>
    </row>
    <row r="74" spans="4:7" ht="12.75">
      <c r="D74" s="5"/>
      <c r="E74" s="5"/>
      <c r="F74" s="5"/>
      <c r="G74" s="5"/>
    </row>
    <row r="75" spans="4:7" ht="12.75">
      <c r="D75" s="5"/>
      <c r="E75" s="5"/>
      <c r="F75" s="5"/>
      <c r="G75" s="5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E1">
      <selection activeCell="N12" sqref="N12:O16"/>
    </sheetView>
  </sheetViews>
  <sheetFormatPr defaultColWidth="9.140625" defaultRowHeight="12.75"/>
  <sheetData>
    <row r="1" spans="1:17" ht="12.75">
      <c r="A1" s="2" t="s">
        <v>24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2" t="s">
        <v>25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J5" s="1"/>
      <c r="K5" s="3" t="s">
        <v>15</v>
      </c>
      <c r="L5" s="3"/>
      <c r="M5" s="3"/>
      <c r="N5" s="3"/>
      <c r="O5" s="3"/>
      <c r="P5" s="3"/>
      <c r="Q5" s="1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3" t="s">
        <v>29</v>
      </c>
      <c r="O6" s="3" t="s">
        <v>30</v>
      </c>
      <c r="P6" s="1"/>
      <c r="Q6" s="1"/>
    </row>
    <row r="7" spans="1:17" ht="12.75">
      <c r="A7" s="1">
        <v>1</v>
      </c>
      <c r="B7" s="1" t="s">
        <v>9</v>
      </c>
      <c r="C7" s="1">
        <v>1</v>
      </c>
      <c r="D7" s="5">
        <v>4.09</v>
      </c>
      <c r="E7" s="5">
        <v>4.37</v>
      </c>
      <c r="F7" s="5">
        <v>4.39</v>
      </c>
      <c r="G7" s="9">
        <f>(D7+E7+F7)/3</f>
        <v>4.283333333333334</v>
      </c>
      <c r="H7" s="1">
        <v>12</v>
      </c>
      <c r="I7" s="1">
        <v>12.2</v>
      </c>
      <c r="J7" s="1"/>
      <c r="K7" s="6">
        <f>AVERAGE(G7,G8,G9)</f>
        <v>5.4444444444444455</v>
      </c>
      <c r="L7" s="1"/>
      <c r="M7" s="1" t="s">
        <v>9</v>
      </c>
      <c r="N7" s="12">
        <f>AVERAGE(G7:G9,G20:G22,G33:G35,G46:G48,G59:G61)</f>
        <v>4.430888888888889</v>
      </c>
      <c r="O7" s="12">
        <f>STDEV(G7:G9,G20:G22,G33:G35,G46:G48,G59:G61)/SQRT(15)</f>
        <v>0.26265060515446575</v>
      </c>
      <c r="P7" s="1"/>
      <c r="Q7" s="1"/>
    </row>
    <row r="8" spans="1:17" ht="12.75">
      <c r="A8" s="1"/>
      <c r="B8" s="1"/>
      <c r="C8" s="1">
        <v>2</v>
      </c>
      <c r="D8" s="5">
        <v>6.78</v>
      </c>
      <c r="E8" s="5">
        <v>6.71</v>
      </c>
      <c r="F8" s="5">
        <v>6.34</v>
      </c>
      <c r="G8" s="9">
        <f aca="true" t="shared" si="0" ref="G8:G70">(D8+E8+F8)/3</f>
        <v>6.609999999999999</v>
      </c>
      <c r="H8" s="1"/>
      <c r="I8" s="1"/>
      <c r="J8" s="1"/>
      <c r="K8" s="6"/>
      <c r="L8" s="1"/>
      <c r="M8" s="1" t="s">
        <v>10</v>
      </c>
      <c r="N8" s="12">
        <f>AVERAGE(G10:G12,G23:G25,G36:G38,G49:G51,G62:G64)</f>
        <v>3.804222222222223</v>
      </c>
      <c r="O8" s="12">
        <f>STDEV(G10:G12,G23:G25,G36:G38,G49:G51,G62:G64)/SQRT(15)</f>
        <v>0.19403061632264712</v>
      </c>
      <c r="P8" s="1"/>
      <c r="Q8" s="1"/>
    </row>
    <row r="9" spans="1:17" ht="12.75">
      <c r="A9" s="1"/>
      <c r="B9" s="1"/>
      <c r="C9" s="1">
        <v>3</v>
      </c>
      <c r="D9" s="5">
        <v>6.01</v>
      </c>
      <c r="E9" s="5">
        <v>5.48</v>
      </c>
      <c r="F9" s="5">
        <v>4.83</v>
      </c>
      <c r="G9" s="9">
        <f t="shared" si="0"/>
        <v>5.44</v>
      </c>
      <c r="H9" s="5"/>
      <c r="I9" s="1"/>
      <c r="J9" s="1"/>
      <c r="K9" s="6"/>
      <c r="L9" s="1"/>
      <c r="M9" s="1" t="s">
        <v>11</v>
      </c>
      <c r="N9" s="12">
        <f>AVERAGE(G13:G15,G26:G28,G39:G41,G52:G54,G65:G67)</f>
        <v>4.788555555555556</v>
      </c>
      <c r="O9" s="12">
        <f>STDEV(G13:G15,G26:G28,G39:G41,G52:G54,G65:G67)/SQRT(15)</f>
        <v>0.33143470658129887</v>
      </c>
      <c r="P9" s="1"/>
      <c r="Q9" s="1"/>
    </row>
    <row r="10" spans="1:17" ht="12.75">
      <c r="A10" s="1"/>
      <c r="B10" s="1" t="s">
        <v>10</v>
      </c>
      <c r="C10" s="1">
        <v>1</v>
      </c>
      <c r="D10" s="5">
        <v>3.74</v>
      </c>
      <c r="E10" s="5">
        <v>3.91</v>
      </c>
      <c r="F10" s="5">
        <v>3.97</v>
      </c>
      <c r="G10" s="9">
        <f t="shared" si="0"/>
        <v>3.8733333333333335</v>
      </c>
      <c r="H10" s="1">
        <v>11.8</v>
      </c>
      <c r="I10" s="1">
        <v>11.9</v>
      </c>
      <c r="J10" s="1"/>
      <c r="K10" s="6">
        <f>AVERAGE(G10,G11,G12)</f>
        <v>3.6944444444444446</v>
      </c>
      <c r="L10" s="1"/>
      <c r="M10" s="1" t="s">
        <v>12</v>
      </c>
      <c r="N10" s="12">
        <f>AVERAGE(G16:G18,G29:G31,G42:G44,G55:G57,G68:G70)</f>
        <v>4.8711111111111105</v>
      </c>
      <c r="O10" s="12">
        <f>STDEV(G16:G18,G29:G31,G42:G44,G55:G57,G68:G70)/SQRT(15)</f>
        <v>0.33476560016625606</v>
      </c>
      <c r="P10" s="1"/>
      <c r="Q10" s="1"/>
    </row>
    <row r="11" spans="1:17" ht="12.75">
      <c r="A11" s="1"/>
      <c r="B11" s="1"/>
      <c r="C11" s="1">
        <v>2</v>
      </c>
      <c r="D11" s="5">
        <v>4.51</v>
      </c>
      <c r="E11" s="5">
        <v>4.61</v>
      </c>
      <c r="F11" s="5">
        <v>5.25</v>
      </c>
      <c r="G11" s="9">
        <f t="shared" si="0"/>
        <v>4.79</v>
      </c>
      <c r="H11" s="1"/>
      <c r="I11" s="1"/>
      <c r="J11" s="1"/>
      <c r="K11" s="6"/>
      <c r="L11" s="1"/>
      <c r="M11" s="1"/>
      <c r="N11" s="12"/>
      <c r="O11" s="12"/>
      <c r="P11" s="1"/>
      <c r="Q11" s="1"/>
    </row>
    <row r="12" spans="1:17" ht="12.75">
      <c r="A12" s="1"/>
      <c r="B12" s="1"/>
      <c r="C12" s="1">
        <v>3</v>
      </c>
      <c r="D12" s="5">
        <v>2.38</v>
      </c>
      <c r="E12" s="5">
        <v>2.45</v>
      </c>
      <c r="F12" s="5">
        <v>2.43</v>
      </c>
      <c r="G12" s="9">
        <f t="shared" si="0"/>
        <v>2.42</v>
      </c>
      <c r="H12" s="1"/>
      <c r="I12" s="1"/>
      <c r="J12" s="1"/>
      <c r="K12" s="6"/>
      <c r="L12" s="1"/>
      <c r="M12" s="1">
        <v>1</v>
      </c>
      <c r="N12" s="12">
        <f>AVERAGE(G7:G18)</f>
        <v>5.071666666666667</v>
      </c>
      <c r="O12" s="12">
        <f>STDEV(G7:G18)/SQRT(15)</f>
        <v>0.3827751755493488</v>
      </c>
      <c r="P12" s="1"/>
      <c r="Q12" s="1"/>
    </row>
    <row r="13" spans="1:17" ht="12.75">
      <c r="A13" s="1"/>
      <c r="B13" s="1" t="s">
        <v>11</v>
      </c>
      <c r="C13" s="1">
        <v>1</v>
      </c>
      <c r="D13" s="5">
        <v>3.9</v>
      </c>
      <c r="E13" s="5">
        <v>4.15</v>
      </c>
      <c r="F13" s="5">
        <v>4.06</v>
      </c>
      <c r="G13" s="9">
        <f t="shared" si="0"/>
        <v>4.036666666666666</v>
      </c>
      <c r="H13" s="1">
        <v>12</v>
      </c>
      <c r="I13" s="1">
        <v>12.1</v>
      </c>
      <c r="J13" s="1"/>
      <c r="K13" s="6">
        <f>AVERAGE(G13,G14,G15)</f>
        <v>4.821111111111112</v>
      </c>
      <c r="L13" s="1"/>
      <c r="M13" s="1">
        <v>2</v>
      </c>
      <c r="N13" s="12">
        <f>AVERAGE(G20:G31)</f>
        <v>5.009583333333333</v>
      </c>
      <c r="O13" s="12">
        <f>STDEV(G20:G31)/SQRT(15)</f>
        <v>0.27106611596728525</v>
      </c>
      <c r="P13" s="1"/>
      <c r="Q13" s="1"/>
    </row>
    <row r="14" spans="1:17" ht="12.75">
      <c r="A14" s="1"/>
      <c r="B14" s="1"/>
      <c r="C14" s="1">
        <v>2</v>
      </c>
      <c r="D14" s="5">
        <v>4.79</v>
      </c>
      <c r="E14" s="5">
        <v>4.6</v>
      </c>
      <c r="F14" s="5">
        <v>4.49</v>
      </c>
      <c r="G14" s="9">
        <f t="shared" si="0"/>
        <v>4.626666666666667</v>
      </c>
      <c r="H14" s="1"/>
      <c r="I14" s="1"/>
      <c r="J14" s="1"/>
      <c r="K14" s="6"/>
      <c r="L14" s="1"/>
      <c r="M14" s="1">
        <v>3</v>
      </c>
      <c r="N14" s="12">
        <f>AVERAGE(G33:G44)</f>
        <v>4.046666666666667</v>
      </c>
      <c r="O14" s="12">
        <f>STDEV(G33:G44)/SQRT(15)</f>
        <v>0.20604108641950325</v>
      </c>
      <c r="P14" s="1"/>
      <c r="Q14" s="1"/>
    </row>
    <row r="15" spans="1:17" ht="12.75">
      <c r="A15" s="1"/>
      <c r="B15" s="1"/>
      <c r="C15" s="1">
        <v>3</v>
      </c>
      <c r="D15" s="5">
        <v>5.94</v>
      </c>
      <c r="E15" s="5">
        <v>5.72</v>
      </c>
      <c r="F15" s="5">
        <v>5.74</v>
      </c>
      <c r="G15" s="9">
        <f t="shared" si="0"/>
        <v>5.8</v>
      </c>
      <c r="H15" s="1"/>
      <c r="I15" s="1"/>
      <c r="J15" s="1"/>
      <c r="K15" s="6"/>
      <c r="L15" s="1"/>
      <c r="M15" s="1">
        <v>4</v>
      </c>
      <c r="N15" s="12">
        <f>AVERAGE(G46:G57)</f>
        <v>4.3725</v>
      </c>
      <c r="O15" s="12">
        <f>STDEV(G46:G57)/SQRT(15)</f>
        <v>0.301425373670261</v>
      </c>
      <c r="P15" s="1"/>
      <c r="Q15" s="1"/>
    </row>
    <row r="16" spans="1:17" ht="12.75">
      <c r="A16" s="1"/>
      <c r="B16" s="1" t="s">
        <v>12</v>
      </c>
      <c r="C16" s="1">
        <v>1</v>
      </c>
      <c r="D16" s="5">
        <v>4.8</v>
      </c>
      <c r="E16" s="5">
        <v>5.11</v>
      </c>
      <c r="F16" s="5">
        <v>5.14</v>
      </c>
      <c r="G16" s="9">
        <f t="shared" si="0"/>
        <v>5.016666666666667</v>
      </c>
      <c r="H16" s="1">
        <v>12.1</v>
      </c>
      <c r="I16" s="1">
        <v>12.3</v>
      </c>
      <c r="J16" s="1"/>
      <c r="K16" s="6">
        <f>AVERAGE(G16,G17,G18)</f>
        <v>6.326666666666667</v>
      </c>
      <c r="L16" s="1"/>
      <c r="M16" s="1">
        <v>5</v>
      </c>
      <c r="N16" s="12">
        <f>AVERAGE(G59:G70)</f>
        <v>3.868055555555556</v>
      </c>
      <c r="O16" s="12">
        <f>STDEV(G59:G70)/SQRT(15)</f>
        <v>0.2038608683577768</v>
      </c>
      <c r="P16" s="1"/>
      <c r="Q16" s="1"/>
    </row>
    <row r="17" spans="1:17" ht="12.75">
      <c r="A17" s="1"/>
      <c r="B17" s="1"/>
      <c r="C17" s="1">
        <v>2</v>
      </c>
      <c r="D17" s="5">
        <v>5.37</v>
      </c>
      <c r="E17" s="5">
        <v>5.84</v>
      </c>
      <c r="F17" s="5">
        <v>5.82</v>
      </c>
      <c r="G17" s="9">
        <f t="shared" si="0"/>
        <v>5.676666666666667</v>
      </c>
      <c r="H17" s="1"/>
      <c r="I17" s="1"/>
      <c r="J17" s="1"/>
      <c r="K17" s="6"/>
      <c r="L17" s="1"/>
      <c r="M17" s="1"/>
      <c r="N17" s="6"/>
      <c r="O17" s="1"/>
      <c r="P17" s="1"/>
      <c r="Q17" s="1"/>
    </row>
    <row r="18" spans="1:17" ht="12.75">
      <c r="A18" s="1"/>
      <c r="B18" s="1"/>
      <c r="C18" s="1">
        <v>3</v>
      </c>
      <c r="D18" s="5">
        <v>7.36</v>
      </c>
      <c r="E18" s="5">
        <v>8.16</v>
      </c>
      <c r="F18" s="5">
        <v>9.34</v>
      </c>
      <c r="G18" s="9">
        <f t="shared" si="0"/>
        <v>8.286666666666667</v>
      </c>
      <c r="H18" s="1"/>
      <c r="I18" s="1"/>
      <c r="J18" s="1"/>
      <c r="K18" s="6"/>
      <c r="L18" s="1"/>
      <c r="M18" s="1"/>
      <c r="N18" s="6"/>
      <c r="O18" s="1"/>
      <c r="P18" s="1"/>
      <c r="Q18" s="1"/>
    </row>
    <row r="19" spans="1:17" ht="12.75">
      <c r="A19" s="1"/>
      <c r="B19" s="1"/>
      <c r="C19" s="1"/>
      <c r="D19" s="5"/>
      <c r="E19" s="5"/>
      <c r="F19" s="5"/>
      <c r="G19" s="9"/>
      <c r="H19" s="1"/>
      <c r="I19" s="1"/>
      <c r="J19" s="1"/>
      <c r="K19" s="6"/>
      <c r="L19" s="1"/>
      <c r="M19" s="1"/>
      <c r="N19" s="6"/>
      <c r="O19" s="1"/>
      <c r="P19" s="1"/>
      <c r="Q19" s="1"/>
    </row>
    <row r="20" spans="1:17" ht="12.75">
      <c r="A20" s="1">
        <v>2</v>
      </c>
      <c r="B20" s="1" t="s">
        <v>9</v>
      </c>
      <c r="C20" s="1">
        <v>1</v>
      </c>
      <c r="D20" s="5">
        <v>4.47</v>
      </c>
      <c r="E20" s="5">
        <v>4.76</v>
      </c>
      <c r="F20" s="5">
        <v>4.77</v>
      </c>
      <c r="G20" s="9">
        <f t="shared" si="0"/>
        <v>4.666666666666667</v>
      </c>
      <c r="H20" s="1">
        <v>11.6</v>
      </c>
      <c r="I20" s="1">
        <v>11.5</v>
      </c>
      <c r="J20" s="1"/>
      <c r="K20" s="6">
        <f>AVERAGE(G20,G21,G22)</f>
        <v>4.903333333333333</v>
      </c>
      <c r="L20" s="1"/>
      <c r="M20" s="1"/>
      <c r="N20" s="6"/>
      <c r="O20" s="1"/>
      <c r="P20" s="1"/>
      <c r="Q20" s="1"/>
    </row>
    <row r="21" spans="1:17" ht="12.75">
      <c r="A21" s="1"/>
      <c r="B21" s="1"/>
      <c r="C21" s="1">
        <v>2</v>
      </c>
      <c r="D21" s="5">
        <v>4.62</v>
      </c>
      <c r="E21" s="5">
        <v>4.81</v>
      </c>
      <c r="F21" s="5">
        <v>5.05</v>
      </c>
      <c r="G21" s="9">
        <f t="shared" si="0"/>
        <v>4.826666666666667</v>
      </c>
      <c r="H21" s="1"/>
      <c r="I21" s="1"/>
      <c r="J21" s="1"/>
      <c r="K21" s="6"/>
      <c r="L21" s="1"/>
      <c r="M21" s="1"/>
      <c r="N21" s="6"/>
      <c r="O21" s="1"/>
      <c r="P21" s="1"/>
      <c r="Q21" s="1"/>
    </row>
    <row r="22" spans="1:17" ht="12.75">
      <c r="A22" s="1"/>
      <c r="B22" s="1"/>
      <c r="C22" s="1">
        <v>3</v>
      </c>
      <c r="D22" s="5">
        <v>5.13</v>
      </c>
      <c r="E22" s="5">
        <v>5.2</v>
      </c>
      <c r="F22" s="5">
        <v>5.32</v>
      </c>
      <c r="G22" s="9">
        <f t="shared" si="0"/>
        <v>5.216666666666667</v>
      </c>
      <c r="H22" s="1"/>
      <c r="I22" s="1"/>
      <c r="J22" s="1"/>
      <c r="K22" s="6"/>
      <c r="L22" s="1"/>
      <c r="M22" s="1"/>
      <c r="N22" s="6"/>
      <c r="O22" s="1"/>
      <c r="P22" s="1"/>
      <c r="Q22" s="1"/>
    </row>
    <row r="23" spans="1:17" ht="12.75">
      <c r="A23" s="1"/>
      <c r="B23" s="1" t="s">
        <v>10</v>
      </c>
      <c r="C23" s="1">
        <v>1</v>
      </c>
      <c r="D23" s="5">
        <v>4.65</v>
      </c>
      <c r="E23" s="5">
        <v>4.86</v>
      </c>
      <c r="F23" s="5">
        <v>4.94</v>
      </c>
      <c r="G23" s="9">
        <f t="shared" si="0"/>
        <v>4.816666666666667</v>
      </c>
      <c r="H23" s="1">
        <v>12.3</v>
      </c>
      <c r="I23" s="1">
        <v>12.4</v>
      </c>
      <c r="J23" s="1"/>
      <c r="K23" s="6">
        <f>AVERAGE(G23,G24,G25)</f>
        <v>4.661111111111111</v>
      </c>
      <c r="L23" s="1"/>
      <c r="M23" s="1"/>
      <c r="N23" s="1"/>
      <c r="O23" s="1"/>
      <c r="P23" s="1"/>
      <c r="Q23" s="1"/>
    </row>
    <row r="24" spans="1:17" ht="12.75">
      <c r="A24" s="1"/>
      <c r="B24" s="1"/>
      <c r="C24" s="1">
        <v>2</v>
      </c>
      <c r="D24" s="5">
        <v>3.88</v>
      </c>
      <c r="E24" s="5">
        <v>4.2</v>
      </c>
      <c r="F24" s="5">
        <v>4.34</v>
      </c>
      <c r="G24" s="9">
        <f t="shared" si="0"/>
        <v>4.14</v>
      </c>
      <c r="H24" s="1"/>
      <c r="I24" s="1"/>
      <c r="J24" s="1"/>
      <c r="K24" s="6"/>
      <c r="L24" s="1"/>
      <c r="M24" s="1"/>
      <c r="N24" s="1"/>
      <c r="O24" s="1"/>
      <c r="P24" s="1"/>
      <c r="Q24" s="1"/>
    </row>
    <row r="25" spans="1:17" ht="12.75">
      <c r="A25" s="1"/>
      <c r="B25" s="1"/>
      <c r="C25" s="1">
        <v>3</v>
      </c>
      <c r="D25" s="5">
        <v>4.96</v>
      </c>
      <c r="E25" s="5">
        <v>5.11</v>
      </c>
      <c r="F25" s="5">
        <v>5.01</v>
      </c>
      <c r="G25" s="9">
        <f t="shared" si="0"/>
        <v>5.026666666666666</v>
      </c>
      <c r="H25" s="1"/>
      <c r="I25" s="1"/>
      <c r="J25" s="1"/>
      <c r="K25" s="6"/>
      <c r="L25" s="1"/>
      <c r="M25" s="1"/>
      <c r="N25" s="1"/>
      <c r="O25" s="1"/>
      <c r="P25" s="1"/>
      <c r="Q25" s="1"/>
    </row>
    <row r="26" spans="1:17" ht="12.75">
      <c r="A26" s="1"/>
      <c r="B26" s="1" t="s">
        <v>11</v>
      </c>
      <c r="C26" s="1">
        <v>1</v>
      </c>
      <c r="D26" s="5">
        <v>5.5</v>
      </c>
      <c r="E26" s="5">
        <v>5.45</v>
      </c>
      <c r="F26" s="5"/>
      <c r="G26" s="9">
        <f>(D26+E26)/2</f>
        <v>5.475</v>
      </c>
      <c r="H26" s="1">
        <v>11.8</v>
      </c>
      <c r="I26" s="1">
        <v>12</v>
      </c>
      <c r="J26" s="1"/>
      <c r="K26" s="6">
        <f>AVERAGE(G26,G27,G28)</f>
        <v>5.062777777777778</v>
      </c>
      <c r="L26" s="1"/>
      <c r="M26" s="1"/>
      <c r="N26" s="1"/>
      <c r="O26" s="1"/>
      <c r="P26" s="1"/>
      <c r="Q26" s="1"/>
    </row>
    <row r="27" spans="1:17" ht="12.75">
      <c r="A27" s="1"/>
      <c r="B27" s="1"/>
      <c r="C27" s="1">
        <v>2</v>
      </c>
      <c r="D27" s="5">
        <v>6.38</v>
      </c>
      <c r="E27" s="5">
        <v>7.52</v>
      </c>
      <c r="F27" s="5">
        <v>7.1</v>
      </c>
      <c r="G27" s="9">
        <f t="shared" si="0"/>
        <v>7</v>
      </c>
      <c r="H27" s="1"/>
      <c r="I27" s="1"/>
      <c r="J27" s="1"/>
      <c r="K27" s="6"/>
      <c r="L27" s="1"/>
      <c r="M27" s="1"/>
      <c r="N27" s="1"/>
      <c r="O27" s="1"/>
      <c r="P27" s="1"/>
      <c r="Q27" s="1"/>
    </row>
    <row r="28" spans="1:17" ht="12.75">
      <c r="A28" s="1"/>
      <c r="B28" s="1"/>
      <c r="C28" s="1">
        <v>3</v>
      </c>
      <c r="D28" s="5">
        <v>3.17</v>
      </c>
      <c r="E28" s="5">
        <v>2.6</v>
      </c>
      <c r="F28" s="5">
        <v>2.37</v>
      </c>
      <c r="G28" s="9">
        <f t="shared" si="0"/>
        <v>2.7133333333333334</v>
      </c>
      <c r="H28" s="1"/>
      <c r="I28" s="1"/>
      <c r="J28" s="1"/>
      <c r="K28" s="6"/>
      <c r="L28" s="1"/>
      <c r="M28" s="1"/>
      <c r="N28" s="1"/>
      <c r="O28" s="1"/>
      <c r="P28" s="1"/>
      <c r="Q28" s="1"/>
    </row>
    <row r="29" spans="1:17" ht="12.75">
      <c r="A29" s="1"/>
      <c r="B29" s="1" t="s">
        <v>12</v>
      </c>
      <c r="C29" s="1">
        <v>1</v>
      </c>
      <c r="D29" s="5">
        <v>4.25</v>
      </c>
      <c r="E29" s="5">
        <v>4.85</v>
      </c>
      <c r="F29" s="5">
        <v>4.81</v>
      </c>
      <c r="G29" s="9">
        <f t="shared" si="0"/>
        <v>4.636666666666667</v>
      </c>
      <c r="H29" s="1">
        <v>11.7</v>
      </c>
      <c r="I29" s="1">
        <v>11.9</v>
      </c>
      <c r="J29" s="1"/>
      <c r="K29" s="6">
        <f>AVERAGE(G29,G30,G31)</f>
        <v>5.411111111111111</v>
      </c>
      <c r="L29" s="1"/>
      <c r="M29" s="1"/>
      <c r="N29" s="1"/>
      <c r="O29" s="1"/>
      <c r="P29" s="1"/>
      <c r="Q29" s="1"/>
    </row>
    <row r="30" spans="1:17" ht="12.75">
      <c r="A30" s="1"/>
      <c r="B30" s="1"/>
      <c r="C30" s="1">
        <v>2</v>
      </c>
      <c r="D30" s="5">
        <v>5.47</v>
      </c>
      <c r="E30" s="5">
        <v>5.06</v>
      </c>
      <c r="F30" s="5">
        <v>5.7</v>
      </c>
      <c r="G30" s="9">
        <f t="shared" si="0"/>
        <v>5.41</v>
      </c>
      <c r="H30" s="1"/>
      <c r="I30" s="1"/>
      <c r="J30" s="1"/>
      <c r="K30" s="6"/>
      <c r="L30" s="1"/>
      <c r="M30" s="1"/>
      <c r="N30" s="1"/>
      <c r="O30" s="1"/>
      <c r="P30" s="1"/>
      <c r="Q30" s="1"/>
    </row>
    <row r="31" spans="1:17" ht="12.75">
      <c r="A31" s="1"/>
      <c r="B31" s="1"/>
      <c r="C31" s="1">
        <v>3</v>
      </c>
      <c r="D31" s="5">
        <v>5.49</v>
      </c>
      <c r="E31" s="5">
        <v>6.31</v>
      </c>
      <c r="F31" s="5">
        <v>6.76</v>
      </c>
      <c r="G31" s="9">
        <f t="shared" si="0"/>
        <v>6.186666666666667</v>
      </c>
      <c r="H31" s="1"/>
      <c r="I31" s="1"/>
      <c r="J31" s="1"/>
      <c r="K31" s="6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5"/>
      <c r="E32" s="5"/>
      <c r="F32" s="5"/>
      <c r="G32" s="9"/>
      <c r="H32" s="1"/>
      <c r="I32" s="1"/>
      <c r="J32" s="1"/>
      <c r="K32" s="6"/>
      <c r="L32" s="1"/>
      <c r="M32" s="1"/>
      <c r="N32" s="1"/>
      <c r="O32" s="1"/>
      <c r="P32" s="1"/>
      <c r="Q32" s="1"/>
    </row>
    <row r="33" spans="1:17" ht="12.75">
      <c r="A33" s="1">
        <v>3</v>
      </c>
      <c r="B33" s="1" t="s">
        <v>9</v>
      </c>
      <c r="C33" s="1">
        <v>1</v>
      </c>
      <c r="D33" s="5">
        <v>4.21</v>
      </c>
      <c r="E33" s="5">
        <v>4.31</v>
      </c>
      <c r="F33" s="5">
        <v>4.21</v>
      </c>
      <c r="G33" s="9">
        <f t="shared" si="0"/>
        <v>4.243333333333333</v>
      </c>
      <c r="H33" s="1">
        <v>12.3</v>
      </c>
      <c r="I33" s="1">
        <v>12.3</v>
      </c>
      <c r="J33" s="1"/>
      <c r="K33" s="6">
        <f>AVERAGE(G33,G34,G35)</f>
        <v>4.046666666666667</v>
      </c>
      <c r="L33" s="1"/>
      <c r="M33" s="1"/>
      <c r="N33" s="1"/>
      <c r="O33" s="1"/>
      <c r="P33" s="1"/>
      <c r="Q33" s="1"/>
    </row>
    <row r="34" spans="1:17" ht="12.75">
      <c r="A34" s="1"/>
      <c r="B34" s="1"/>
      <c r="C34" s="1">
        <v>2</v>
      </c>
      <c r="D34" s="5">
        <v>4.13</v>
      </c>
      <c r="E34" s="5">
        <v>4.17</v>
      </c>
      <c r="F34" s="5">
        <v>4.15</v>
      </c>
      <c r="G34" s="9">
        <f t="shared" si="0"/>
        <v>4.15</v>
      </c>
      <c r="H34" s="1"/>
      <c r="I34" s="1"/>
      <c r="J34" s="1"/>
      <c r="K34" s="6"/>
      <c r="L34" s="1"/>
      <c r="M34" s="1"/>
      <c r="N34" s="1"/>
      <c r="O34" s="1"/>
      <c r="P34" s="1"/>
      <c r="Q34" s="1"/>
    </row>
    <row r="35" spans="1:17" ht="12.75">
      <c r="A35" s="1"/>
      <c r="B35" s="1"/>
      <c r="C35" s="1">
        <v>3</v>
      </c>
      <c r="D35" s="5">
        <v>4.08</v>
      </c>
      <c r="E35" s="5">
        <v>3.55</v>
      </c>
      <c r="F35" s="5">
        <v>3.61</v>
      </c>
      <c r="G35" s="9">
        <f t="shared" si="0"/>
        <v>3.7466666666666666</v>
      </c>
      <c r="H35" s="1"/>
      <c r="I35" s="1"/>
      <c r="J35" s="1"/>
      <c r="K35" s="6"/>
      <c r="L35" s="1"/>
      <c r="M35" s="1"/>
      <c r="N35" s="1"/>
      <c r="O35" s="1"/>
      <c r="P35" s="1"/>
      <c r="Q35" s="1"/>
    </row>
    <row r="36" spans="1:17" ht="12.75">
      <c r="A36" s="1"/>
      <c r="B36" s="1" t="s">
        <v>10</v>
      </c>
      <c r="C36" s="1">
        <v>1</v>
      </c>
      <c r="D36" s="5">
        <v>3.46</v>
      </c>
      <c r="E36" s="5">
        <v>4.01</v>
      </c>
      <c r="F36" s="5">
        <v>3.99</v>
      </c>
      <c r="G36" s="9">
        <f t="shared" si="0"/>
        <v>3.8200000000000003</v>
      </c>
      <c r="H36" s="1">
        <v>12</v>
      </c>
      <c r="I36" s="1">
        <v>12</v>
      </c>
      <c r="J36" s="1"/>
      <c r="K36" s="6">
        <f>AVERAGE(G36,G37,G38)</f>
        <v>3.244444444444444</v>
      </c>
      <c r="L36" s="1"/>
      <c r="M36" s="1"/>
      <c r="N36" s="1"/>
      <c r="O36" s="1"/>
      <c r="P36" s="1"/>
      <c r="Q36" s="1"/>
    </row>
    <row r="37" spans="1:17" ht="12.75">
      <c r="A37" s="1"/>
      <c r="B37" s="1"/>
      <c r="C37" s="1">
        <v>2</v>
      </c>
      <c r="D37" s="5">
        <v>3.19</v>
      </c>
      <c r="E37" s="5">
        <v>3.12</v>
      </c>
      <c r="F37" s="5">
        <v>3.02</v>
      </c>
      <c r="G37" s="9">
        <f t="shared" si="0"/>
        <v>3.11</v>
      </c>
      <c r="H37" s="1"/>
      <c r="I37" s="1"/>
      <c r="J37" s="1"/>
      <c r="K37" s="6"/>
      <c r="L37" s="1"/>
      <c r="M37" s="1"/>
      <c r="N37" s="1"/>
      <c r="O37" s="1"/>
      <c r="P37" s="1"/>
      <c r="Q37" s="1"/>
    </row>
    <row r="38" spans="1:17" ht="12.75">
      <c r="A38" s="1"/>
      <c r="B38" s="1"/>
      <c r="C38" s="1">
        <v>3</v>
      </c>
      <c r="D38" s="5">
        <v>2.59</v>
      </c>
      <c r="E38" s="5">
        <v>2.93</v>
      </c>
      <c r="F38" s="5">
        <v>2.89</v>
      </c>
      <c r="G38" s="9">
        <f t="shared" si="0"/>
        <v>2.8033333333333332</v>
      </c>
      <c r="H38" s="1"/>
      <c r="I38" s="1"/>
      <c r="J38" s="1"/>
      <c r="K38" s="6"/>
      <c r="L38" s="1"/>
      <c r="M38" s="1"/>
      <c r="N38" s="1"/>
      <c r="O38" s="1"/>
      <c r="P38" s="1"/>
      <c r="Q38" s="1"/>
    </row>
    <row r="39" spans="1:17" ht="12.75">
      <c r="A39" s="1"/>
      <c r="B39" s="1" t="s">
        <v>11</v>
      </c>
      <c r="C39" s="1">
        <v>1</v>
      </c>
      <c r="D39" s="5">
        <v>5.3</v>
      </c>
      <c r="E39" s="5">
        <v>4.83</v>
      </c>
      <c r="F39" s="5">
        <v>4.75</v>
      </c>
      <c r="G39" s="9">
        <f t="shared" si="0"/>
        <v>4.96</v>
      </c>
      <c r="H39" s="1">
        <v>12.3</v>
      </c>
      <c r="I39" s="1">
        <v>12.4</v>
      </c>
      <c r="J39" s="1"/>
      <c r="K39" s="6">
        <f>AVERAGE(G39,G40,G41)</f>
        <v>4.386666666666667</v>
      </c>
      <c r="L39" s="1"/>
      <c r="M39" s="1"/>
      <c r="N39" s="1"/>
      <c r="O39" s="1"/>
      <c r="P39" s="1"/>
      <c r="Q39" s="1"/>
    </row>
    <row r="40" spans="1:17" ht="12.75">
      <c r="A40" s="1"/>
      <c r="B40" s="1"/>
      <c r="C40" s="1">
        <v>2</v>
      </c>
      <c r="D40" s="5">
        <v>3.06</v>
      </c>
      <c r="E40" s="5">
        <v>3.11</v>
      </c>
      <c r="F40" s="5">
        <v>3.11</v>
      </c>
      <c r="G40" s="9">
        <f t="shared" si="0"/>
        <v>3.0933333333333333</v>
      </c>
      <c r="H40" s="1"/>
      <c r="I40" s="1"/>
      <c r="J40" s="1"/>
      <c r="K40" s="6"/>
      <c r="L40" s="1"/>
      <c r="M40" s="1"/>
      <c r="N40" s="1"/>
      <c r="O40" s="1"/>
      <c r="P40" s="1"/>
      <c r="Q40" s="1"/>
    </row>
    <row r="41" spans="1:17" ht="12.75">
      <c r="A41" s="1"/>
      <c r="B41" s="1"/>
      <c r="C41" s="1">
        <v>3</v>
      </c>
      <c r="D41" s="5">
        <v>4.73</v>
      </c>
      <c r="E41" s="5">
        <v>5.29</v>
      </c>
      <c r="F41" s="5">
        <v>5.3</v>
      </c>
      <c r="G41" s="9">
        <f t="shared" si="0"/>
        <v>5.1066666666666665</v>
      </c>
      <c r="H41" s="1"/>
      <c r="I41" s="1"/>
      <c r="J41" s="1"/>
      <c r="K41" s="6"/>
      <c r="L41" s="1"/>
      <c r="M41" s="1"/>
      <c r="N41" s="1"/>
      <c r="O41" s="1"/>
      <c r="P41" s="1"/>
      <c r="Q41" s="1"/>
    </row>
    <row r="42" spans="1:17" ht="12.75">
      <c r="A42" s="1"/>
      <c r="B42" s="1" t="s">
        <v>12</v>
      </c>
      <c r="C42" s="1">
        <v>1</v>
      </c>
      <c r="D42" s="5">
        <v>3.78</v>
      </c>
      <c r="E42" s="5">
        <v>3.87</v>
      </c>
      <c r="F42" s="5">
        <v>3.6</v>
      </c>
      <c r="G42" s="9">
        <f t="shared" si="0"/>
        <v>3.75</v>
      </c>
      <c r="H42" s="1">
        <v>12</v>
      </c>
      <c r="I42" s="1">
        <v>12</v>
      </c>
      <c r="J42" s="1"/>
      <c r="K42" s="6">
        <f>AVERAGE(G42,G43,G44)</f>
        <v>4.508888888888889</v>
      </c>
      <c r="L42" s="1"/>
      <c r="M42" s="1"/>
      <c r="N42" s="1"/>
      <c r="O42" s="1"/>
      <c r="P42" s="1"/>
      <c r="Q42" s="1"/>
    </row>
    <row r="43" spans="1:17" ht="12.75">
      <c r="A43" s="1"/>
      <c r="B43" s="1"/>
      <c r="C43" s="1">
        <v>2</v>
      </c>
      <c r="D43" s="5">
        <v>5.54</v>
      </c>
      <c r="E43" s="5">
        <v>4.79</v>
      </c>
      <c r="F43" s="5">
        <v>4.63</v>
      </c>
      <c r="G43" s="9">
        <f t="shared" si="0"/>
        <v>4.986666666666667</v>
      </c>
      <c r="H43" s="1"/>
      <c r="I43" s="1"/>
      <c r="J43" s="1"/>
      <c r="K43" s="6"/>
      <c r="L43" s="1"/>
      <c r="M43" s="1"/>
      <c r="N43" s="1"/>
      <c r="O43" s="1"/>
      <c r="P43" s="1"/>
      <c r="Q43" s="1"/>
    </row>
    <row r="44" spans="1:17" ht="12.75">
      <c r="A44" s="1"/>
      <c r="B44" s="1"/>
      <c r="C44" s="1">
        <v>3</v>
      </c>
      <c r="D44" s="5">
        <v>4.74</v>
      </c>
      <c r="E44" s="5">
        <v>4.87</v>
      </c>
      <c r="F44" s="5">
        <v>4.76</v>
      </c>
      <c r="G44" s="9">
        <f t="shared" si="0"/>
        <v>4.79</v>
      </c>
      <c r="H44" s="1"/>
      <c r="I44" s="1"/>
      <c r="J44" s="1"/>
      <c r="K44" s="6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5"/>
      <c r="E45" s="5"/>
      <c r="F45" s="5"/>
      <c r="G45" s="9"/>
      <c r="H45" s="1"/>
      <c r="I45" s="1"/>
      <c r="J45" s="1"/>
      <c r="K45" s="6"/>
      <c r="L45" s="1"/>
      <c r="M45" s="1"/>
      <c r="N45" s="1"/>
      <c r="O45" s="1"/>
      <c r="P45" s="1"/>
      <c r="Q45" s="1"/>
    </row>
    <row r="46" spans="1:17" ht="12.75">
      <c r="A46" s="1">
        <v>4</v>
      </c>
      <c r="B46" s="1" t="s">
        <v>9</v>
      </c>
      <c r="C46" s="1">
        <v>1</v>
      </c>
      <c r="D46" s="5">
        <v>4.06</v>
      </c>
      <c r="E46" s="5">
        <v>4.28</v>
      </c>
      <c r="F46" s="5">
        <v>4.54</v>
      </c>
      <c r="G46" s="9">
        <f t="shared" si="0"/>
        <v>4.293333333333333</v>
      </c>
      <c r="H46" s="1">
        <v>12</v>
      </c>
      <c r="I46" s="1">
        <v>11.6</v>
      </c>
      <c r="J46" s="1"/>
      <c r="K46" s="6">
        <f>AVERAGE(G46,G47,G48)</f>
        <v>3.7455555555555553</v>
      </c>
      <c r="L46" s="1"/>
      <c r="M46" s="1"/>
      <c r="N46" s="1"/>
      <c r="O46" s="1"/>
      <c r="P46" s="1"/>
      <c r="Q46" s="1"/>
    </row>
    <row r="47" spans="1:17" ht="12.75">
      <c r="A47" s="1"/>
      <c r="B47" s="1"/>
      <c r="C47" s="1">
        <v>2</v>
      </c>
      <c r="D47" s="5">
        <v>2.62</v>
      </c>
      <c r="E47" s="5">
        <v>3.78</v>
      </c>
      <c r="F47" s="5">
        <v>4.04</v>
      </c>
      <c r="G47" s="9">
        <f t="shared" si="0"/>
        <v>3.4800000000000004</v>
      </c>
      <c r="H47" s="1"/>
      <c r="I47" s="1"/>
      <c r="J47" s="1"/>
      <c r="K47" s="6"/>
      <c r="L47" s="1"/>
      <c r="M47" s="1"/>
      <c r="N47" s="1"/>
      <c r="O47" s="1"/>
      <c r="P47" s="1"/>
      <c r="Q47" s="1"/>
    </row>
    <row r="48" spans="1:17" ht="12.75">
      <c r="A48" s="1"/>
      <c r="B48" s="1"/>
      <c r="C48" s="1">
        <v>3</v>
      </c>
      <c r="D48" s="5">
        <v>3.38</v>
      </c>
      <c r="E48" s="5">
        <v>3.45</v>
      </c>
      <c r="F48" s="5">
        <v>3.56</v>
      </c>
      <c r="G48" s="9">
        <f t="shared" si="0"/>
        <v>3.4633333333333334</v>
      </c>
      <c r="H48" s="1"/>
      <c r="I48" s="1"/>
      <c r="J48" s="1"/>
      <c r="K48" s="6"/>
      <c r="L48" s="1"/>
      <c r="M48" s="1"/>
      <c r="N48" s="1"/>
      <c r="O48" s="1"/>
      <c r="P48" s="1"/>
      <c r="Q48" s="1"/>
    </row>
    <row r="49" spans="1:17" ht="12.75">
      <c r="A49" s="1"/>
      <c r="B49" s="1" t="s">
        <v>10</v>
      </c>
      <c r="C49" s="1">
        <v>1</v>
      </c>
      <c r="D49" s="5">
        <v>3.37</v>
      </c>
      <c r="E49" s="5">
        <v>4.31</v>
      </c>
      <c r="F49" s="5">
        <v>4.67</v>
      </c>
      <c r="G49" s="9">
        <f t="shared" si="0"/>
        <v>4.116666666666666</v>
      </c>
      <c r="H49" s="1">
        <v>12.1</v>
      </c>
      <c r="I49" s="1">
        <v>11.9</v>
      </c>
      <c r="J49" s="1"/>
      <c r="K49" s="6">
        <f>AVERAGE(G49,G50,G51)</f>
        <v>3.638888888888889</v>
      </c>
      <c r="L49" s="1"/>
      <c r="M49" s="1"/>
      <c r="N49" s="1"/>
      <c r="O49" s="1"/>
      <c r="P49" s="1"/>
      <c r="Q49" s="1"/>
    </row>
    <row r="50" spans="1:17" ht="12.75">
      <c r="A50" s="1"/>
      <c r="B50" s="1"/>
      <c r="C50" s="1">
        <v>2</v>
      </c>
      <c r="D50" s="5">
        <v>3.54</v>
      </c>
      <c r="E50" s="5">
        <v>3.6</v>
      </c>
      <c r="F50" s="5">
        <v>3.75</v>
      </c>
      <c r="G50" s="9">
        <f t="shared" si="0"/>
        <v>3.6300000000000003</v>
      </c>
      <c r="H50" s="1"/>
      <c r="I50" s="1"/>
      <c r="J50" s="1"/>
      <c r="K50" s="6"/>
      <c r="L50" s="1"/>
      <c r="M50" s="1"/>
      <c r="N50" s="1"/>
      <c r="O50" s="1"/>
      <c r="P50" s="1"/>
      <c r="Q50" s="1"/>
    </row>
    <row r="51" spans="1:17" ht="12.75">
      <c r="A51" s="1"/>
      <c r="B51" s="1"/>
      <c r="C51" s="1">
        <v>3</v>
      </c>
      <c r="D51" s="5">
        <v>2.86</v>
      </c>
      <c r="E51" s="5">
        <v>3.22</v>
      </c>
      <c r="F51" s="5">
        <v>3.43</v>
      </c>
      <c r="G51" s="9">
        <f t="shared" si="0"/>
        <v>3.17</v>
      </c>
      <c r="H51" s="1"/>
      <c r="I51" s="1"/>
      <c r="J51" s="1"/>
      <c r="K51" s="6"/>
      <c r="L51" s="1"/>
      <c r="M51" s="1"/>
      <c r="N51" s="1"/>
      <c r="O51" s="1"/>
      <c r="P51" s="1"/>
      <c r="Q51" s="1"/>
    </row>
    <row r="52" spans="1:17" ht="12.75">
      <c r="A52" s="1"/>
      <c r="B52" s="1" t="s">
        <v>11</v>
      </c>
      <c r="C52" s="1">
        <v>1</v>
      </c>
      <c r="D52" s="5">
        <v>6.66</v>
      </c>
      <c r="E52" s="5">
        <v>6.07</v>
      </c>
      <c r="F52" s="5">
        <v>5.75</v>
      </c>
      <c r="G52" s="9">
        <f t="shared" si="0"/>
        <v>6.16</v>
      </c>
      <c r="H52" s="1">
        <v>12.3</v>
      </c>
      <c r="I52" s="1">
        <v>12.1</v>
      </c>
      <c r="J52" s="1"/>
      <c r="K52" s="6">
        <f>AVERAGE(G52,G53,G54)</f>
        <v>5.477777777777778</v>
      </c>
      <c r="L52" s="1"/>
      <c r="M52" s="1"/>
      <c r="N52" s="1"/>
      <c r="O52" s="1"/>
      <c r="P52" s="1"/>
      <c r="Q52" s="1"/>
    </row>
    <row r="53" spans="1:17" ht="12.75">
      <c r="A53" s="1"/>
      <c r="B53" s="1"/>
      <c r="C53" s="1">
        <v>2</v>
      </c>
      <c r="D53" s="5">
        <v>3.41</v>
      </c>
      <c r="E53" s="5">
        <v>3.65</v>
      </c>
      <c r="F53" s="5">
        <v>3.49</v>
      </c>
      <c r="G53" s="9">
        <f t="shared" si="0"/>
        <v>3.516666666666667</v>
      </c>
      <c r="H53" s="1"/>
      <c r="I53" s="1"/>
      <c r="J53" s="1"/>
      <c r="K53" s="6"/>
      <c r="L53" s="1"/>
      <c r="M53" s="1"/>
      <c r="N53" s="1"/>
      <c r="O53" s="1"/>
      <c r="P53" s="1"/>
      <c r="Q53" s="1"/>
    </row>
    <row r="54" spans="1:17" ht="12.75">
      <c r="A54" s="1"/>
      <c r="B54" s="1"/>
      <c r="C54" s="1">
        <v>3</v>
      </c>
      <c r="D54" s="5">
        <v>6.42</v>
      </c>
      <c r="E54" s="5">
        <v>7.25</v>
      </c>
      <c r="F54" s="5">
        <v>6.6</v>
      </c>
      <c r="G54" s="9">
        <f t="shared" si="0"/>
        <v>6.756666666666667</v>
      </c>
      <c r="H54" s="1"/>
      <c r="I54" s="1"/>
      <c r="J54" s="1"/>
      <c r="K54" s="6"/>
      <c r="L54" s="1"/>
      <c r="M54" s="1"/>
      <c r="N54" s="1"/>
      <c r="O54" s="1"/>
      <c r="P54" s="1"/>
      <c r="Q54" s="1"/>
    </row>
    <row r="55" spans="1:17" ht="12.75">
      <c r="A55" s="1"/>
      <c r="B55" s="1" t="s">
        <v>12</v>
      </c>
      <c r="C55" s="1">
        <v>1</v>
      </c>
      <c r="D55" s="5">
        <v>3.83</v>
      </c>
      <c r="E55" s="5">
        <v>3.59</v>
      </c>
      <c r="F55" s="5">
        <v>3.52</v>
      </c>
      <c r="G55" s="9">
        <f t="shared" si="0"/>
        <v>3.6466666666666665</v>
      </c>
      <c r="H55" s="1">
        <v>12.6</v>
      </c>
      <c r="I55" s="1">
        <v>11.9</v>
      </c>
      <c r="J55" s="1"/>
      <c r="K55" s="6">
        <f>AVERAGE(G55,G56,G57)</f>
        <v>4.627777777777777</v>
      </c>
      <c r="L55" s="1"/>
      <c r="M55" s="1"/>
      <c r="N55" s="1"/>
      <c r="O55" s="1"/>
      <c r="P55" s="1"/>
      <c r="Q55" s="1"/>
    </row>
    <row r="56" spans="1:17" ht="12.75">
      <c r="A56" s="1"/>
      <c r="B56" s="1"/>
      <c r="C56" s="1">
        <v>2</v>
      </c>
      <c r="D56" s="5">
        <v>5.36</v>
      </c>
      <c r="E56" s="5">
        <v>5.19</v>
      </c>
      <c r="F56" s="5">
        <v>5.27</v>
      </c>
      <c r="G56" s="9">
        <f t="shared" si="0"/>
        <v>5.273333333333333</v>
      </c>
      <c r="H56" s="1"/>
      <c r="I56" s="1"/>
      <c r="J56" s="1"/>
      <c r="K56" s="6"/>
      <c r="L56" s="1"/>
      <c r="M56" s="1"/>
      <c r="N56" s="1"/>
      <c r="O56" s="1"/>
      <c r="P56" s="1"/>
      <c r="Q56" s="1"/>
    </row>
    <row r="57" spans="1:17" ht="12.75">
      <c r="A57" s="1"/>
      <c r="B57" s="1"/>
      <c r="C57" s="1">
        <v>3</v>
      </c>
      <c r="D57" s="5">
        <v>4.6</v>
      </c>
      <c r="E57" s="5">
        <v>5.23</v>
      </c>
      <c r="F57" s="5">
        <v>5.06</v>
      </c>
      <c r="G57" s="9">
        <f t="shared" si="0"/>
        <v>4.963333333333334</v>
      </c>
      <c r="H57" s="1"/>
      <c r="I57" s="1"/>
      <c r="J57" s="1"/>
      <c r="K57" s="6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5"/>
      <c r="E58" s="5"/>
      <c r="F58" s="5"/>
      <c r="G58" s="9"/>
      <c r="H58" s="1"/>
      <c r="I58" s="1"/>
      <c r="J58" s="1"/>
      <c r="K58" s="6"/>
      <c r="L58" s="1"/>
      <c r="M58" s="1"/>
      <c r="N58" s="1"/>
      <c r="O58" s="1"/>
      <c r="P58" s="1"/>
      <c r="Q58" s="1"/>
    </row>
    <row r="59" spans="1:17" ht="12.75">
      <c r="A59" s="1">
        <v>5</v>
      </c>
      <c r="B59" s="1" t="s">
        <v>9</v>
      </c>
      <c r="C59" s="1">
        <v>1</v>
      </c>
      <c r="D59" s="5">
        <v>2.55</v>
      </c>
      <c r="E59" s="5">
        <v>3.08</v>
      </c>
      <c r="F59" s="5">
        <v>3.43</v>
      </c>
      <c r="G59" s="9">
        <f t="shared" si="0"/>
        <v>3.02</v>
      </c>
      <c r="H59" s="1">
        <v>12.2</v>
      </c>
      <c r="I59" s="1">
        <v>12.3</v>
      </c>
      <c r="J59" s="1"/>
      <c r="K59" s="6">
        <f>AVERAGE(G59,G60,G61)</f>
        <v>4.014444444444444</v>
      </c>
      <c r="L59" s="1"/>
      <c r="M59" s="1"/>
      <c r="N59" s="1"/>
      <c r="O59" s="1"/>
      <c r="P59" s="1"/>
      <c r="Q59" s="1"/>
    </row>
    <row r="60" spans="1:17" ht="12.75">
      <c r="A60" s="1"/>
      <c r="B60" s="1"/>
      <c r="C60" s="1">
        <v>2</v>
      </c>
      <c r="D60" s="5">
        <v>2.84</v>
      </c>
      <c r="E60" s="5">
        <v>3.3</v>
      </c>
      <c r="F60" s="5">
        <v>3.47</v>
      </c>
      <c r="G60" s="9">
        <f t="shared" si="0"/>
        <v>3.203333333333333</v>
      </c>
      <c r="H60" s="1"/>
      <c r="I60" s="1"/>
      <c r="J60" s="1"/>
      <c r="K60" s="6"/>
      <c r="L60" s="1"/>
      <c r="M60" s="1"/>
      <c r="N60" s="1"/>
      <c r="O60" s="1"/>
      <c r="P60" s="1"/>
      <c r="Q60" s="1"/>
    </row>
    <row r="61" spans="1:17" ht="12.75">
      <c r="A61" s="1"/>
      <c r="B61" s="1"/>
      <c r="C61" s="1">
        <v>3</v>
      </c>
      <c r="D61" s="5">
        <v>6.22</v>
      </c>
      <c r="E61" s="5">
        <v>5.73</v>
      </c>
      <c r="F61" s="5">
        <v>5.51</v>
      </c>
      <c r="G61" s="9">
        <f t="shared" si="0"/>
        <v>5.82</v>
      </c>
      <c r="H61" s="1"/>
      <c r="I61" s="1"/>
      <c r="J61" s="1"/>
      <c r="K61" s="6"/>
      <c r="L61" s="1"/>
      <c r="M61" s="1"/>
      <c r="N61" s="1"/>
      <c r="O61" s="1"/>
      <c r="P61" s="1"/>
      <c r="Q61" s="1"/>
    </row>
    <row r="62" spans="1:17" ht="12.75">
      <c r="A62" s="1"/>
      <c r="B62" s="1" t="s">
        <v>10</v>
      </c>
      <c r="C62" s="1">
        <v>1</v>
      </c>
      <c r="D62" s="5">
        <v>4.23</v>
      </c>
      <c r="E62" s="5">
        <v>4.42</v>
      </c>
      <c r="F62" s="5">
        <v>4.12</v>
      </c>
      <c r="G62" s="9">
        <f t="shared" si="0"/>
        <v>4.256666666666667</v>
      </c>
      <c r="H62" s="1">
        <v>12.3</v>
      </c>
      <c r="I62" s="1">
        <v>12.3</v>
      </c>
      <c r="J62" s="1"/>
      <c r="K62" s="6">
        <f>AVERAGE(G62,G63,G64)</f>
        <v>3.7822222222222224</v>
      </c>
      <c r="L62" s="1"/>
      <c r="M62" s="1"/>
      <c r="N62" s="1"/>
      <c r="O62" s="1"/>
      <c r="P62" s="1"/>
      <c r="Q62" s="1"/>
    </row>
    <row r="63" spans="1:17" ht="12.75">
      <c r="A63" s="1"/>
      <c r="B63" s="1"/>
      <c r="C63" s="1">
        <v>2</v>
      </c>
      <c r="D63" s="5">
        <v>3.39</v>
      </c>
      <c r="E63" s="5">
        <v>3.46</v>
      </c>
      <c r="F63" s="5">
        <v>3.43</v>
      </c>
      <c r="G63" s="9">
        <f t="shared" si="0"/>
        <v>3.4266666666666663</v>
      </c>
      <c r="H63" s="1"/>
      <c r="I63" s="1"/>
      <c r="J63" s="1"/>
      <c r="K63" s="6"/>
      <c r="L63" s="1"/>
      <c r="M63" s="1"/>
      <c r="N63" s="1"/>
      <c r="O63" s="1"/>
      <c r="P63" s="1"/>
      <c r="Q63" s="1"/>
    </row>
    <row r="64" spans="1:17" ht="12.75">
      <c r="A64" s="1"/>
      <c r="B64" s="1"/>
      <c r="C64" s="1">
        <v>3</v>
      </c>
      <c r="D64" s="5">
        <v>3.21</v>
      </c>
      <c r="E64" s="5">
        <v>3.86</v>
      </c>
      <c r="F64" s="5">
        <v>3.92</v>
      </c>
      <c r="G64" s="9">
        <f t="shared" si="0"/>
        <v>3.6633333333333336</v>
      </c>
      <c r="H64" s="1"/>
      <c r="I64" s="1"/>
      <c r="J64" s="1"/>
      <c r="K64" s="6"/>
      <c r="L64" s="1"/>
      <c r="M64" s="1"/>
      <c r="N64" s="1"/>
      <c r="O64" s="1"/>
      <c r="P64" s="1"/>
      <c r="Q64" s="1"/>
    </row>
    <row r="65" spans="1:17" ht="12.75">
      <c r="A65" s="1"/>
      <c r="B65" s="1" t="s">
        <v>11</v>
      </c>
      <c r="C65" s="1">
        <v>1</v>
      </c>
      <c r="D65" s="5">
        <v>3.5</v>
      </c>
      <c r="E65" s="5">
        <v>3.76</v>
      </c>
      <c r="F65" s="5">
        <v>3.94</v>
      </c>
      <c r="G65" s="9">
        <f t="shared" si="0"/>
        <v>3.733333333333333</v>
      </c>
      <c r="H65" s="1">
        <v>12.1</v>
      </c>
      <c r="I65" s="1">
        <v>12</v>
      </c>
      <c r="J65" s="1"/>
      <c r="K65" s="6">
        <f>AVERAGE(G65,G66,G67)</f>
        <v>4.194444444444444</v>
      </c>
      <c r="L65" s="1"/>
      <c r="M65" s="1"/>
      <c r="N65" s="1"/>
      <c r="O65" s="1"/>
      <c r="P65" s="1"/>
      <c r="Q65" s="1"/>
    </row>
    <row r="66" spans="1:17" ht="12.75">
      <c r="A66" s="1"/>
      <c r="B66" s="1"/>
      <c r="C66" s="1">
        <v>2</v>
      </c>
      <c r="D66" s="5">
        <v>4.83</v>
      </c>
      <c r="E66" s="5">
        <v>4.53</v>
      </c>
      <c r="F66" s="5">
        <v>4.29</v>
      </c>
      <c r="G66" s="9">
        <f t="shared" si="0"/>
        <v>4.55</v>
      </c>
      <c r="H66" s="1"/>
      <c r="I66" s="1"/>
      <c r="J66" s="1"/>
      <c r="K66" s="6"/>
      <c r="L66" s="1"/>
      <c r="M66" s="1"/>
      <c r="N66" s="1"/>
      <c r="O66" s="1"/>
      <c r="P66" s="1"/>
      <c r="Q66" s="1"/>
    </row>
    <row r="67" spans="1:17" ht="12.75">
      <c r="A67" s="1"/>
      <c r="B67" s="1"/>
      <c r="C67" s="1">
        <v>3</v>
      </c>
      <c r="D67" s="5">
        <v>4.5</v>
      </c>
      <c r="E67" s="5">
        <v>4.24</v>
      </c>
      <c r="F67" s="5">
        <v>4.16</v>
      </c>
      <c r="G67" s="9">
        <f t="shared" si="0"/>
        <v>4.3</v>
      </c>
      <c r="H67" s="1"/>
      <c r="I67" s="1"/>
      <c r="J67" s="1"/>
      <c r="K67" s="6"/>
      <c r="L67" s="1"/>
      <c r="M67" s="1"/>
      <c r="N67" s="1"/>
      <c r="O67" s="1"/>
      <c r="P67" s="1"/>
      <c r="Q67" s="1"/>
    </row>
    <row r="68" spans="1:17" ht="12.75">
      <c r="A68" s="1"/>
      <c r="B68" s="1" t="s">
        <v>12</v>
      </c>
      <c r="C68" s="1">
        <v>1</v>
      </c>
      <c r="D68" s="5">
        <v>3.14</v>
      </c>
      <c r="E68" s="5">
        <v>3.22</v>
      </c>
      <c r="F68" s="5">
        <v>3.4</v>
      </c>
      <c r="G68" s="9">
        <f t="shared" si="0"/>
        <v>3.2533333333333334</v>
      </c>
      <c r="H68" s="1">
        <v>12.1</v>
      </c>
      <c r="I68" s="1">
        <v>12.1</v>
      </c>
      <c r="J68" s="1"/>
      <c r="K68" s="6">
        <f>AVERAGE(G68,G69,G70)</f>
        <v>3.4811111111111113</v>
      </c>
      <c r="L68" s="1"/>
      <c r="M68" s="1"/>
      <c r="N68" s="1"/>
      <c r="O68" s="1"/>
      <c r="P68" s="1"/>
      <c r="Q68" s="1"/>
    </row>
    <row r="69" spans="1:17" ht="12.75">
      <c r="A69" s="1"/>
      <c r="B69" s="1"/>
      <c r="C69" s="1">
        <v>2</v>
      </c>
      <c r="D69" s="5">
        <v>3.72</v>
      </c>
      <c r="E69" s="5">
        <v>4.17</v>
      </c>
      <c r="F69" s="5">
        <v>4.06</v>
      </c>
      <c r="G69" s="9">
        <f t="shared" si="0"/>
        <v>3.983333333333333</v>
      </c>
      <c r="H69" s="1"/>
      <c r="I69" s="1"/>
      <c r="J69" s="1"/>
      <c r="K69" s="6"/>
      <c r="L69" s="1"/>
      <c r="M69" s="1"/>
      <c r="N69" s="1"/>
      <c r="O69" s="1"/>
      <c r="P69" s="1"/>
      <c r="Q69" s="1"/>
    </row>
    <row r="70" spans="1:17" ht="12.75">
      <c r="A70" s="1"/>
      <c r="B70" s="1"/>
      <c r="C70" s="1">
        <v>3</v>
      </c>
      <c r="D70" s="5">
        <v>2.93</v>
      </c>
      <c r="E70" s="5">
        <v>3.14</v>
      </c>
      <c r="F70" s="5">
        <v>3.55</v>
      </c>
      <c r="G70" s="9">
        <f t="shared" si="0"/>
        <v>3.206666666666667</v>
      </c>
      <c r="H70" s="1"/>
      <c r="I70" s="1"/>
      <c r="J70" s="1"/>
      <c r="K70" s="6"/>
      <c r="L70" s="1"/>
      <c r="M70" s="1"/>
      <c r="N70" s="1"/>
      <c r="O70" s="1"/>
      <c r="P70" s="1"/>
      <c r="Q70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F1">
      <selection activeCell="O12" sqref="O12:P16"/>
    </sheetView>
  </sheetViews>
  <sheetFormatPr defaultColWidth="9.140625" defaultRowHeight="12.75"/>
  <sheetData>
    <row r="1" spans="1:13" ht="12.75">
      <c r="A1" s="2" t="s">
        <v>26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27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13</v>
      </c>
      <c r="H5" s="3" t="s">
        <v>7</v>
      </c>
      <c r="I5" s="3" t="s">
        <v>8</v>
      </c>
      <c r="J5" s="1"/>
      <c r="K5" s="3" t="s">
        <v>15</v>
      </c>
      <c r="L5" s="3" t="s">
        <v>28</v>
      </c>
      <c r="M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O6" s="3" t="s">
        <v>29</v>
      </c>
      <c r="P6" s="3" t="s">
        <v>30</v>
      </c>
    </row>
    <row r="7" spans="1:16" ht="12.75">
      <c r="A7" s="1">
        <v>1</v>
      </c>
      <c r="B7" s="1" t="s">
        <v>9</v>
      </c>
      <c r="C7" s="1">
        <v>1</v>
      </c>
      <c r="D7" s="5">
        <v>5.04</v>
      </c>
      <c r="E7" s="5">
        <v>5.12</v>
      </c>
      <c r="F7" s="5">
        <v>4.94</v>
      </c>
      <c r="G7" s="9">
        <f>(D7+E7+F7)/3</f>
        <v>5.033333333333334</v>
      </c>
      <c r="H7" s="1">
        <v>13.9</v>
      </c>
      <c r="I7" s="1">
        <v>12.7</v>
      </c>
      <c r="J7" s="1"/>
      <c r="K7" s="6">
        <f>AVERAGE(G7,G8,G9)</f>
        <v>5.275555555555556</v>
      </c>
      <c r="L7" s="6">
        <f>AVERAGE(G7:G18)</f>
        <v>5.192777777777778</v>
      </c>
      <c r="M7" s="1"/>
      <c r="N7" s="1" t="s">
        <v>9</v>
      </c>
      <c r="O7" s="12">
        <f>AVERAGE(K7,K20,K33,K46,K59)</f>
        <v>4.453333333333334</v>
      </c>
      <c r="P7" s="12">
        <f>STDEV(G7:G9,G20:G22,G33:G35,G46:G48,G59:G61)/SQRT(15)</f>
        <v>0.20987827159782085</v>
      </c>
    </row>
    <row r="8" spans="1:16" ht="12.75">
      <c r="A8" s="1"/>
      <c r="B8" s="1"/>
      <c r="C8" s="1">
        <v>2</v>
      </c>
      <c r="D8" s="5">
        <v>5.81</v>
      </c>
      <c r="E8" s="5">
        <v>5.76</v>
      </c>
      <c r="F8" s="5">
        <v>5.63</v>
      </c>
      <c r="G8" s="9">
        <f aca="true" t="shared" si="0" ref="G8:G70">(D8+E8+F8)/3</f>
        <v>5.733333333333333</v>
      </c>
      <c r="H8" s="1"/>
      <c r="I8" s="1"/>
      <c r="J8" s="1"/>
      <c r="K8" s="6"/>
      <c r="L8" s="1"/>
      <c r="M8" s="1"/>
      <c r="N8" s="1" t="s">
        <v>10</v>
      </c>
      <c r="O8" s="12">
        <f>AVERAGE(K10,K23,K36,K49,K62)</f>
        <v>4.323333333333333</v>
      </c>
      <c r="P8" s="12">
        <f>STDEV(G8:G10,G21:G23,G34:G36,G47:G49,G60:G62)/SQRT(15)</f>
        <v>0.21123959331723896</v>
      </c>
    </row>
    <row r="9" spans="1:16" ht="12.75">
      <c r="A9" s="1"/>
      <c r="B9" s="1"/>
      <c r="C9" s="1">
        <v>3</v>
      </c>
      <c r="D9" s="5">
        <v>5.21</v>
      </c>
      <c r="E9" s="5">
        <v>5.03</v>
      </c>
      <c r="F9" s="5">
        <v>4.94</v>
      </c>
      <c r="G9" s="9">
        <f t="shared" si="0"/>
        <v>5.06</v>
      </c>
      <c r="H9" s="5"/>
      <c r="I9" s="1"/>
      <c r="J9" s="1"/>
      <c r="K9" s="6"/>
      <c r="L9" s="1"/>
      <c r="M9" s="1"/>
      <c r="N9" s="1" t="s">
        <v>11</v>
      </c>
      <c r="O9" s="12">
        <f>AVERAGE(K13,K26,K39,K52,K65)</f>
        <v>5.034888888888889</v>
      </c>
      <c r="P9" s="12">
        <f>STDEV(G9:G11,G22:G24,G35:G37,G48:G50,G61:G63)/SQRT(15)</f>
        <v>0.2178767672660072</v>
      </c>
    </row>
    <row r="10" spans="1:16" ht="12.75">
      <c r="A10" s="1"/>
      <c r="B10" s="1" t="s">
        <v>10</v>
      </c>
      <c r="C10" s="1">
        <v>1</v>
      </c>
      <c r="D10" s="5">
        <v>3.83</v>
      </c>
      <c r="E10" s="5">
        <v>3.89</v>
      </c>
      <c r="F10" s="5">
        <v>4.1</v>
      </c>
      <c r="G10" s="9">
        <f t="shared" si="0"/>
        <v>3.94</v>
      </c>
      <c r="H10" s="1">
        <v>13.4</v>
      </c>
      <c r="I10" s="1">
        <v>12.8</v>
      </c>
      <c r="J10" s="1"/>
      <c r="K10" s="6">
        <f>AVERAGE(G10,G11,G12)</f>
        <v>4.1866666666666665</v>
      </c>
      <c r="L10" s="1"/>
      <c r="M10" s="1"/>
      <c r="N10" s="1" t="s">
        <v>12</v>
      </c>
      <c r="O10" s="12">
        <f>AVERAGE(K16,K29,K42,K55,K68)</f>
        <v>5.152444444444445</v>
      </c>
      <c r="P10" s="12">
        <f>STDEV(G10:G12,G23:G25,G36:G38,G49:G51,G62:G64)/SQRT(15)</f>
        <v>0.21140897950124377</v>
      </c>
    </row>
    <row r="11" spans="1:16" ht="12.75">
      <c r="A11" s="1"/>
      <c r="B11" s="1"/>
      <c r="C11" s="1">
        <v>2</v>
      </c>
      <c r="D11" s="5">
        <v>5.37</v>
      </c>
      <c r="E11" s="5">
        <v>5.49</v>
      </c>
      <c r="F11" s="5">
        <v>5.74</v>
      </c>
      <c r="G11" s="9">
        <f t="shared" si="0"/>
        <v>5.533333333333334</v>
      </c>
      <c r="H11" s="1"/>
      <c r="I11" s="1"/>
      <c r="J11" s="1"/>
      <c r="K11" s="6"/>
      <c r="L11" s="1"/>
      <c r="M11" s="1"/>
      <c r="N11" s="1"/>
      <c r="O11" s="12"/>
      <c r="P11" s="12"/>
    </row>
    <row r="12" spans="1:16" ht="12.75">
      <c r="A12" s="1"/>
      <c r="B12" s="1"/>
      <c r="C12" s="1">
        <v>3</v>
      </c>
      <c r="D12" s="5">
        <v>3.23</v>
      </c>
      <c r="E12" s="5">
        <v>3.12</v>
      </c>
      <c r="F12" s="5">
        <v>2.91</v>
      </c>
      <c r="G12" s="9">
        <f t="shared" si="0"/>
        <v>3.0866666666666664</v>
      </c>
      <c r="H12" s="1"/>
      <c r="I12" s="1"/>
      <c r="J12" s="1"/>
      <c r="K12" s="6"/>
      <c r="L12" s="1"/>
      <c r="M12" s="1"/>
      <c r="N12" s="1">
        <v>1</v>
      </c>
      <c r="O12" s="12">
        <f>AVERAGE(G7:G18)</f>
        <v>5.192777777777778</v>
      </c>
      <c r="P12" s="12">
        <f>STDEV(G7:G18)/SQRT(15)</f>
        <v>0.3235455584536152</v>
      </c>
    </row>
    <row r="13" spans="1:16" ht="12.75">
      <c r="A13" s="1"/>
      <c r="B13" s="1" t="s">
        <v>11</v>
      </c>
      <c r="C13" s="1">
        <v>1</v>
      </c>
      <c r="D13" s="5">
        <v>3.74</v>
      </c>
      <c r="E13" s="5">
        <v>3.8</v>
      </c>
      <c r="F13" s="5">
        <v>3.74</v>
      </c>
      <c r="G13" s="9">
        <f t="shared" si="0"/>
        <v>3.7600000000000002</v>
      </c>
      <c r="H13" s="1">
        <v>13.9</v>
      </c>
      <c r="I13" s="1">
        <v>12.9</v>
      </c>
      <c r="J13" s="1"/>
      <c r="K13" s="6">
        <f>AVERAGE(G13,G14,G15)</f>
        <v>4.845555555555555</v>
      </c>
      <c r="L13" s="1"/>
      <c r="M13" s="1"/>
      <c r="N13" s="1">
        <v>2</v>
      </c>
      <c r="O13" s="12">
        <f>AVERAGE(G20:G31)</f>
        <v>5.3475</v>
      </c>
      <c r="P13" s="12">
        <f>STDEV(G8:G19)/SQRT(15)</f>
        <v>0.3390649054399615</v>
      </c>
    </row>
    <row r="14" spans="1:16" ht="12.75">
      <c r="A14" s="1"/>
      <c r="B14" s="1"/>
      <c r="C14" s="1">
        <v>2</v>
      </c>
      <c r="D14" s="5">
        <v>6.05</v>
      </c>
      <c r="E14" s="5">
        <v>5.27</v>
      </c>
      <c r="F14" s="5">
        <v>4.97</v>
      </c>
      <c r="G14" s="9">
        <f t="shared" si="0"/>
        <v>5.43</v>
      </c>
      <c r="H14" s="1"/>
      <c r="I14" s="1"/>
      <c r="J14" s="1"/>
      <c r="K14" s="6"/>
      <c r="L14" s="1"/>
      <c r="M14" s="1"/>
      <c r="N14" s="1">
        <v>3</v>
      </c>
      <c r="O14" s="12">
        <f>AVERAGE(G33:G44)</f>
        <v>4.225555555555554</v>
      </c>
      <c r="P14" s="12">
        <f>STDEV(G9:G20)/SQRT(15)</f>
        <v>0.33689485216331383</v>
      </c>
    </row>
    <row r="15" spans="1:16" ht="12.75">
      <c r="A15" s="1"/>
      <c r="B15" s="1"/>
      <c r="C15" s="1">
        <v>3</v>
      </c>
      <c r="D15" s="5">
        <v>5.5</v>
      </c>
      <c r="E15" s="5">
        <v>5.31</v>
      </c>
      <c r="F15" s="5">
        <v>5.23</v>
      </c>
      <c r="G15" s="9">
        <f t="shared" si="0"/>
        <v>5.346666666666667</v>
      </c>
      <c r="H15" s="1"/>
      <c r="I15" s="1"/>
      <c r="J15" s="1"/>
      <c r="K15" s="6"/>
      <c r="L15" s="1"/>
      <c r="M15" s="1"/>
      <c r="N15" s="1">
        <v>4</v>
      </c>
      <c r="O15" s="12">
        <f>AVERAGE(G46:G57)</f>
        <v>4.79625</v>
      </c>
      <c r="P15" s="12">
        <f>STDEV(G10:G21)/SQRT(15)</f>
        <v>0.33707721742213664</v>
      </c>
    </row>
    <row r="16" spans="1:16" ht="12.75">
      <c r="A16" s="1"/>
      <c r="B16" s="1" t="s">
        <v>12</v>
      </c>
      <c r="C16" s="1">
        <v>1</v>
      </c>
      <c r="D16" s="5">
        <v>4.85</v>
      </c>
      <c r="E16" s="5">
        <v>4.88</v>
      </c>
      <c r="F16" s="5">
        <v>4.86</v>
      </c>
      <c r="G16" s="9">
        <f t="shared" si="0"/>
        <v>4.863333333333333</v>
      </c>
      <c r="H16" s="1">
        <v>13.8</v>
      </c>
      <c r="I16" s="1">
        <v>12.9</v>
      </c>
      <c r="J16" s="1"/>
      <c r="K16" s="6">
        <f>AVERAGE(G16,G17,G18)</f>
        <v>6.463333333333334</v>
      </c>
      <c r="L16" s="1"/>
      <c r="M16" s="1"/>
      <c r="N16" s="1">
        <v>5</v>
      </c>
      <c r="O16" s="12">
        <f>AVERAGE(G59:G70)</f>
        <v>4.142916666666667</v>
      </c>
      <c r="P16" s="12">
        <f>STDEV(G11:G22)/SQRT(15)</f>
        <v>0.32171219126221223</v>
      </c>
    </row>
    <row r="17" spans="1:16" ht="12.75">
      <c r="A17" s="1"/>
      <c r="B17" s="1"/>
      <c r="C17" s="1">
        <v>2</v>
      </c>
      <c r="D17" s="5">
        <v>7.07</v>
      </c>
      <c r="E17" s="5">
        <v>7.28</v>
      </c>
      <c r="F17" s="5">
        <v>7.48</v>
      </c>
      <c r="G17" s="9">
        <f t="shared" si="0"/>
        <v>7.276666666666667</v>
      </c>
      <c r="H17" s="1"/>
      <c r="I17" s="1"/>
      <c r="J17" s="1"/>
      <c r="K17" s="6"/>
      <c r="L17" s="1"/>
      <c r="M17" s="1"/>
      <c r="O17" s="12"/>
      <c r="P17" s="12"/>
    </row>
    <row r="18" spans="1:16" ht="12.75">
      <c r="A18" s="1"/>
      <c r="B18" s="1"/>
      <c r="C18" s="1">
        <v>3</v>
      </c>
      <c r="D18" s="5">
        <v>6.91</v>
      </c>
      <c r="E18" s="5">
        <v>7.34</v>
      </c>
      <c r="F18" s="5">
        <v>7.5</v>
      </c>
      <c r="G18" s="9">
        <f t="shared" si="0"/>
        <v>7.25</v>
      </c>
      <c r="H18" s="1"/>
      <c r="I18" s="1"/>
      <c r="J18" s="1"/>
      <c r="K18" s="6"/>
      <c r="L18" s="1"/>
      <c r="M18" s="1"/>
      <c r="O18" s="6"/>
      <c r="P18" s="1"/>
    </row>
    <row r="19" spans="1:16" ht="12.75">
      <c r="A19" s="1"/>
      <c r="B19" s="1"/>
      <c r="C19" s="1"/>
      <c r="D19" s="5"/>
      <c r="E19" s="5"/>
      <c r="F19" s="5"/>
      <c r="G19" s="9"/>
      <c r="H19" s="1"/>
      <c r="I19" s="1"/>
      <c r="J19" s="1"/>
      <c r="K19" s="6"/>
      <c r="L19" s="1"/>
      <c r="M19" s="1"/>
      <c r="O19" s="6"/>
      <c r="P19" s="1"/>
    </row>
    <row r="20" spans="1:13" ht="12.75">
      <c r="A20" s="1">
        <v>2</v>
      </c>
      <c r="B20" s="1" t="s">
        <v>9</v>
      </c>
      <c r="C20" s="1">
        <v>1</v>
      </c>
      <c r="D20" s="5">
        <v>4.87</v>
      </c>
      <c r="E20" s="5">
        <v>4.75</v>
      </c>
      <c r="F20" s="5">
        <v>4.93</v>
      </c>
      <c r="G20" s="9">
        <f t="shared" si="0"/>
        <v>4.8500000000000005</v>
      </c>
      <c r="H20" s="1">
        <v>13.4</v>
      </c>
      <c r="I20" s="1">
        <v>12.4</v>
      </c>
      <c r="J20" s="1"/>
      <c r="K20" s="6">
        <f>AVERAGE(G20,G21,G22)</f>
        <v>5.0566666666666675</v>
      </c>
      <c r="L20" s="6">
        <f>AVERAGE(G20:G31)</f>
        <v>5.3475</v>
      </c>
      <c r="M20" s="1"/>
    </row>
    <row r="21" spans="1:13" ht="12.75">
      <c r="A21" s="1"/>
      <c r="B21" s="1"/>
      <c r="C21" s="1">
        <v>2</v>
      </c>
      <c r="D21" s="5">
        <v>4.62</v>
      </c>
      <c r="E21" s="5">
        <v>4.95</v>
      </c>
      <c r="F21" s="5">
        <v>5.35</v>
      </c>
      <c r="G21" s="9">
        <f t="shared" si="0"/>
        <v>4.973333333333334</v>
      </c>
      <c r="H21" s="1"/>
      <c r="I21" s="1"/>
      <c r="J21" s="1"/>
      <c r="K21" s="6"/>
      <c r="L21" s="1"/>
      <c r="M21" s="1"/>
    </row>
    <row r="22" spans="1:13" ht="12.75">
      <c r="A22" s="1"/>
      <c r="B22" s="1"/>
      <c r="C22" s="1">
        <v>3</v>
      </c>
      <c r="D22" s="5">
        <v>5.35</v>
      </c>
      <c r="E22" s="5">
        <v>5.21</v>
      </c>
      <c r="F22" s="5">
        <v>5.48</v>
      </c>
      <c r="G22" s="9">
        <f t="shared" si="0"/>
        <v>5.346666666666667</v>
      </c>
      <c r="H22" s="1"/>
      <c r="I22" s="1"/>
      <c r="J22" s="1"/>
      <c r="K22" s="6"/>
      <c r="L22" s="1"/>
      <c r="M22" s="1"/>
    </row>
    <row r="23" spans="1:13" ht="12.75">
      <c r="A23" s="1"/>
      <c r="B23" s="1" t="s">
        <v>10</v>
      </c>
      <c r="C23" s="1">
        <v>1</v>
      </c>
      <c r="D23" s="5">
        <v>5.47</v>
      </c>
      <c r="E23" s="5">
        <v>5.65</v>
      </c>
      <c r="F23" s="5">
        <v>5.8</v>
      </c>
      <c r="G23" s="9">
        <f t="shared" si="0"/>
        <v>5.640000000000001</v>
      </c>
      <c r="H23" s="1">
        <v>13.8</v>
      </c>
      <c r="I23" s="1">
        <v>12.8</v>
      </c>
      <c r="J23" s="1"/>
      <c r="K23" s="6">
        <f>AVERAGE(G23,G24,G25)</f>
        <v>4.952222222222223</v>
      </c>
      <c r="L23" s="1"/>
      <c r="M23" s="1"/>
    </row>
    <row r="24" spans="1:13" ht="12.75">
      <c r="A24" s="1"/>
      <c r="B24" s="1"/>
      <c r="C24" s="1">
        <v>2</v>
      </c>
      <c r="D24" s="5">
        <v>4.33</v>
      </c>
      <c r="E24" s="5">
        <v>4.92</v>
      </c>
      <c r="F24" s="5">
        <v>5.07</v>
      </c>
      <c r="G24" s="9">
        <f t="shared" si="0"/>
        <v>4.773333333333333</v>
      </c>
      <c r="H24" s="1"/>
      <c r="I24" s="1"/>
      <c r="J24" s="1"/>
      <c r="K24" s="6"/>
      <c r="L24" s="1"/>
      <c r="M24" s="1"/>
    </row>
    <row r="25" spans="1:13" ht="12.75">
      <c r="A25" s="1"/>
      <c r="B25" s="1"/>
      <c r="C25" s="1">
        <v>3</v>
      </c>
      <c r="D25" s="5">
        <v>4.26</v>
      </c>
      <c r="E25" s="5">
        <v>4.61</v>
      </c>
      <c r="F25" s="5">
        <v>4.46</v>
      </c>
      <c r="G25" s="9">
        <f t="shared" si="0"/>
        <v>4.443333333333334</v>
      </c>
      <c r="H25" s="1"/>
      <c r="I25" s="1"/>
      <c r="J25" s="1"/>
      <c r="K25" s="6"/>
      <c r="L25" s="1"/>
      <c r="M25" s="1"/>
    </row>
    <row r="26" spans="1:13" ht="12.75">
      <c r="A26" s="1"/>
      <c r="B26" s="1" t="s">
        <v>11</v>
      </c>
      <c r="C26" s="1">
        <v>1</v>
      </c>
      <c r="D26" s="5">
        <v>5.06</v>
      </c>
      <c r="E26" s="5">
        <v>5.48</v>
      </c>
      <c r="F26" s="5">
        <v>5.63</v>
      </c>
      <c r="G26" s="9">
        <f t="shared" si="0"/>
        <v>5.39</v>
      </c>
      <c r="H26" s="1">
        <v>13.8</v>
      </c>
      <c r="I26" s="1">
        <v>12.9</v>
      </c>
      <c r="J26" s="1"/>
      <c r="K26" s="6">
        <f>AVERAGE(G26,G27,G28)</f>
        <v>5.25</v>
      </c>
      <c r="L26" s="1"/>
      <c r="M26" s="1"/>
    </row>
    <row r="27" spans="1:13" ht="12.75">
      <c r="A27" s="1"/>
      <c r="B27" s="1"/>
      <c r="C27" s="1">
        <v>2</v>
      </c>
      <c r="D27" s="5">
        <v>7.38</v>
      </c>
      <c r="E27" s="5">
        <v>7.76</v>
      </c>
      <c r="F27" s="5">
        <v>7.7</v>
      </c>
      <c r="G27" s="9">
        <f t="shared" si="0"/>
        <v>7.613333333333333</v>
      </c>
      <c r="H27" s="1"/>
      <c r="I27" s="1"/>
      <c r="J27" s="1"/>
      <c r="K27" s="6"/>
      <c r="L27" s="1"/>
      <c r="M27" s="1"/>
    </row>
    <row r="28" spans="1:13" ht="12.75">
      <c r="A28" s="1"/>
      <c r="B28" s="1"/>
      <c r="C28" s="1">
        <v>3</v>
      </c>
      <c r="D28" s="5">
        <v>2.8</v>
      </c>
      <c r="E28" s="5">
        <v>2.75</v>
      </c>
      <c r="F28" s="5">
        <v>2.69</v>
      </c>
      <c r="G28" s="9">
        <f t="shared" si="0"/>
        <v>2.7466666666666666</v>
      </c>
      <c r="H28" s="1"/>
      <c r="I28" s="1"/>
      <c r="J28" s="1"/>
      <c r="K28" s="6"/>
      <c r="L28" s="1"/>
      <c r="M28" s="1"/>
    </row>
    <row r="29" spans="1:13" ht="12.75">
      <c r="A29" s="1"/>
      <c r="B29" s="1" t="s">
        <v>12</v>
      </c>
      <c r="C29" s="1">
        <v>1</v>
      </c>
      <c r="D29" s="5">
        <v>3.65</v>
      </c>
      <c r="E29" s="5">
        <v>5.5</v>
      </c>
      <c r="F29" s="5">
        <v>5.61</v>
      </c>
      <c r="G29" s="9">
        <f t="shared" si="0"/>
        <v>4.920000000000001</v>
      </c>
      <c r="H29" s="1">
        <v>14.5</v>
      </c>
      <c r="I29" s="1">
        <v>13</v>
      </c>
      <c r="J29" s="1"/>
      <c r="K29" s="6">
        <f>AVERAGE(G29,G30,G31)</f>
        <v>6.131111111111111</v>
      </c>
      <c r="L29" s="1"/>
      <c r="M29" s="1"/>
    </row>
    <row r="30" spans="1:13" ht="12.75">
      <c r="A30" s="1"/>
      <c r="B30" s="1"/>
      <c r="C30" s="1">
        <v>2</v>
      </c>
      <c r="D30" s="5">
        <v>6.45</v>
      </c>
      <c r="E30" s="5">
        <v>5.86</v>
      </c>
      <c r="F30" s="5">
        <v>6.78</v>
      </c>
      <c r="G30" s="9">
        <f t="shared" si="0"/>
        <v>6.363333333333333</v>
      </c>
      <c r="H30" s="1"/>
      <c r="I30" s="1"/>
      <c r="J30" s="1"/>
      <c r="K30" s="6"/>
      <c r="L30" s="1"/>
      <c r="M30" s="1"/>
    </row>
    <row r="31" spans="1:13" ht="12.75">
      <c r="A31" s="1"/>
      <c r="B31" s="1"/>
      <c r="C31" s="1">
        <v>3</v>
      </c>
      <c r="D31" s="5">
        <v>7.29</v>
      </c>
      <c r="E31" s="5">
        <v>7.3</v>
      </c>
      <c r="F31" s="5">
        <v>6.74</v>
      </c>
      <c r="G31" s="9">
        <f t="shared" si="0"/>
        <v>7.109999999999999</v>
      </c>
      <c r="H31" s="1"/>
      <c r="I31" s="1"/>
      <c r="J31" s="1"/>
      <c r="K31" s="6"/>
      <c r="L31" s="1"/>
      <c r="M31" s="1"/>
    </row>
    <row r="32" spans="1:13" ht="12.75">
      <c r="A32" s="1"/>
      <c r="B32" s="1"/>
      <c r="C32" s="1"/>
      <c r="D32" s="5"/>
      <c r="E32" s="5"/>
      <c r="F32" s="5"/>
      <c r="G32" s="9"/>
      <c r="H32" s="1"/>
      <c r="I32" s="1"/>
      <c r="J32" s="1"/>
      <c r="K32" s="6"/>
      <c r="L32" s="1"/>
      <c r="M32" s="1"/>
    </row>
    <row r="33" spans="1:13" ht="12.75">
      <c r="A33" s="1">
        <v>3</v>
      </c>
      <c r="B33" s="1" t="s">
        <v>9</v>
      </c>
      <c r="C33" s="1">
        <v>1</v>
      </c>
      <c r="D33" s="5">
        <v>4.71</v>
      </c>
      <c r="E33" s="5">
        <v>4.6</v>
      </c>
      <c r="F33" s="5">
        <v>4.6</v>
      </c>
      <c r="G33" s="9">
        <f t="shared" si="0"/>
        <v>4.636666666666666</v>
      </c>
      <c r="H33" s="1">
        <v>13.8</v>
      </c>
      <c r="I33" s="1">
        <v>13</v>
      </c>
      <c r="J33" s="1"/>
      <c r="K33" s="6">
        <f>AVERAGE(G33,G34,G35)</f>
        <v>4.217777777777777</v>
      </c>
      <c r="L33" s="6">
        <f>AVERAGE(G33:G44)</f>
        <v>4.225555555555554</v>
      </c>
      <c r="M33" s="1"/>
    </row>
    <row r="34" spans="1:13" ht="12.75">
      <c r="A34" s="1"/>
      <c r="B34" s="1"/>
      <c r="C34" s="1">
        <v>2</v>
      </c>
      <c r="D34" s="5">
        <v>4.74</v>
      </c>
      <c r="E34" s="5">
        <v>4.75</v>
      </c>
      <c r="F34" s="5">
        <v>4.55</v>
      </c>
      <c r="G34" s="9">
        <f t="shared" si="0"/>
        <v>4.68</v>
      </c>
      <c r="H34" s="1"/>
      <c r="I34" s="1"/>
      <c r="J34" s="1"/>
      <c r="K34" s="6"/>
      <c r="L34" s="1"/>
      <c r="M34" s="1"/>
    </row>
    <row r="35" spans="1:13" ht="12.75">
      <c r="A35" s="1"/>
      <c r="B35" s="1"/>
      <c r="C35" s="1">
        <v>3</v>
      </c>
      <c r="D35" s="5">
        <v>3.69</v>
      </c>
      <c r="E35" s="5">
        <v>3.35</v>
      </c>
      <c r="F35" s="5">
        <v>2.97</v>
      </c>
      <c r="G35" s="9">
        <f t="shared" si="0"/>
        <v>3.3366666666666664</v>
      </c>
      <c r="H35" s="1"/>
      <c r="I35" s="1"/>
      <c r="J35" s="1"/>
      <c r="K35" s="6"/>
      <c r="L35" s="1"/>
      <c r="M35" s="1"/>
    </row>
    <row r="36" spans="1:13" ht="12.75">
      <c r="A36" s="1"/>
      <c r="B36" s="1" t="s">
        <v>10</v>
      </c>
      <c r="C36" s="1">
        <v>1</v>
      </c>
      <c r="D36" s="5">
        <v>3.53</v>
      </c>
      <c r="E36" s="5">
        <v>4.31</v>
      </c>
      <c r="F36" s="5">
        <v>4.61</v>
      </c>
      <c r="G36" s="9">
        <f t="shared" si="0"/>
        <v>4.1499999999999995</v>
      </c>
      <c r="H36" s="1">
        <v>13.8</v>
      </c>
      <c r="I36" s="1">
        <v>12.9</v>
      </c>
      <c r="J36" s="1"/>
      <c r="K36" s="6">
        <f>AVERAGE(G36,G37,G38)</f>
        <v>3.7355555555555555</v>
      </c>
      <c r="L36" s="1"/>
      <c r="M36" s="1"/>
    </row>
    <row r="37" spans="1:13" ht="12.75">
      <c r="A37" s="1"/>
      <c r="B37" s="1"/>
      <c r="C37" s="1">
        <v>2</v>
      </c>
      <c r="D37" s="5">
        <v>3.37</v>
      </c>
      <c r="E37" s="5">
        <v>3.66</v>
      </c>
      <c r="F37" s="5">
        <v>3.59</v>
      </c>
      <c r="G37" s="9">
        <f t="shared" si="0"/>
        <v>3.5400000000000005</v>
      </c>
      <c r="H37" s="1"/>
      <c r="I37" s="1"/>
      <c r="J37" s="1"/>
      <c r="K37" s="6"/>
      <c r="L37" s="1"/>
      <c r="M37" s="1"/>
    </row>
    <row r="38" spans="1:13" ht="12.75">
      <c r="A38" s="1"/>
      <c r="B38" s="1"/>
      <c r="C38" s="1">
        <v>3</v>
      </c>
      <c r="D38" s="5">
        <v>3.29</v>
      </c>
      <c r="E38" s="5">
        <v>3.59</v>
      </c>
      <c r="F38" s="5">
        <v>3.67</v>
      </c>
      <c r="G38" s="9">
        <f t="shared" si="0"/>
        <v>3.516666666666667</v>
      </c>
      <c r="H38" s="1"/>
      <c r="I38" s="1"/>
      <c r="J38" s="1"/>
      <c r="K38" s="6"/>
      <c r="L38" s="1"/>
      <c r="M38" s="1"/>
    </row>
    <row r="39" spans="1:13" ht="12.75">
      <c r="A39" s="1"/>
      <c r="B39" s="1" t="s">
        <v>11</v>
      </c>
      <c r="C39" s="1">
        <v>1</v>
      </c>
      <c r="D39" s="5">
        <v>4.51</v>
      </c>
      <c r="E39" s="5">
        <v>4.46</v>
      </c>
      <c r="F39" s="5">
        <v>4.33</v>
      </c>
      <c r="G39" s="9">
        <f t="shared" si="0"/>
        <v>4.433333333333333</v>
      </c>
      <c r="H39" s="1">
        <v>14</v>
      </c>
      <c r="I39" s="1">
        <v>13.2</v>
      </c>
      <c r="J39" s="1"/>
      <c r="K39" s="6">
        <f>AVERAGE(G39,G40,G41)</f>
        <v>4.3244444444444445</v>
      </c>
      <c r="L39" s="1"/>
      <c r="M39" s="1"/>
    </row>
    <row r="40" spans="1:13" ht="12.75">
      <c r="A40" s="1"/>
      <c r="B40" s="1"/>
      <c r="C40" s="1">
        <v>2</v>
      </c>
      <c r="D40" s="5">
        <v>2.85</v>
      </c>
      <c r="E40" s="5">
        <v>3.28</v>
      </c>
      <c r="F40" s="5">
        <v>2.99</v>
      </c>
      <c r="G40" s="9">
        <f t="shared" si="0"/>
        <v>3.0400000000000005</v>
      </c>
      <c r="H40" s="1"/>
      <c r="I40" s="1"/>
      <c r="J40" s="1"/>
      <c r="K40" s="6"/>
      <c r="L40" s="1"/>
      <c r="M40" s="1"/>
    </row>
    <row r="41" spans="1:13" ht="12.75">
      <c r="A41" s="1"/>
      <c r="B41" s="1"/>
      <c r="C41" s="1">
        <v>3</v>
      </c>
      <c r="D41" s="5">
        <v>5.27</v>
      </c>
      <c r="E41" s="5">
        <v>5.44</v>
      </c>
      <c r="F41" s="5">
        <v>5.79</v>
      </c>
      <c r="G41" s="9">
        <f t="shared" si="0"/>
        <v>5.5</v>
      </c>
      <c r="H41" s="1"/>
      <c r="I41" s="1"/>
      <c r="J41" s="1"/>
      <c r="K41" s="6"/>
      <c r="L41" s="1"/>
      <c r="M41" s="1"/>
    </row>
    <row r="42" spans="1:13" ht="12.75">
      <c r="A42" s="1"/>
      <c r="B42" s="1" t="s">
        <v>12</v>
      </c>
      <c r="C42" s="1">
        <v>1</v>
      </c>
      <c r="D42" s="5">
        <v>3.55</v>
      </c>
      <c r="E42" s="5">
        <v>3.99</v>
      </c>
      <c r="F42" s="5">
        <v>3.95</v>
      </c>
      <c r="G42" s="9">
        <f t="shared" si="0"/>
        <v>3.83</v>
      </c>
      <c r="H42" s="1">
        <v>14.2</v>
      </c>
      <c r="I42" s="1">
        <v>12.9</v>
      </c>
      <c r="J42" s="1"/>
      <c r="K42" s="6">
        <f>AVERAGE(G42,G43,G44)</f>
        <v>4.624444444444444</v>
      </c>
      <c r="L42" s="1"/>
      <c r="M42" s="1"/>
    </row>
    <row r="43" spans="1:13" ht="12.75">
      <c r="A43" s="1"/>
      <c r="B43" s="1"/>
      <c r="C43" s="1">
        <v>2</v>
      </c>
      <c r="D43" s="5">
        <v>4.61</v>
      </c>
      <c r="E43" s="5">
        <v>4.93</v>
      </c>
      <c r="F43" s="5">
        <v>4.81</v>
      </c>
      <c r="G43" s="9">
        <f t="shared" si="0"/>
        <v>4.783333333333332</v>
      </c>
      <c r="H43" s="1"/>
      <c r="I43" s="1"/>
      <c r="J43" s="1"/>
      <c r="K43" s="6"/>
      <c r="L43" s="1"/>
      <c r="M43" s="1"/>
    </row>
    <row r="44" spans="1:13" ht="12.75">
      <c r="A44" s="1"/>
      <c r="B44" s="1"/>
      <c r="C44" s="1">
        <v>3</v>
      </c>
      <c r="D44" s="5">
        <v>4.95</v>
      </c>
      <c r="E44" s="5">
        <v>5.32</v>
      </c>
      <c r="F44" s="5">
        <v>5.51</v>
      </c>
      <c r="G44" s="9">
        <f t="shared" si="0"/>
        <v>5.26</v>
      </c>
      <c r="H44" s="1"/>
      <c r="I44" s="1"/>
      <c r="J44" s="1"/>
      <c r="K44" s="6"/>
      <c r="L44" s="1"/>
      <c r="M44" s="1"/>
    </row>
    <row r="45" spans="1:13" ht="12.75">
      <c r="A45" s="1"/>
      <c r="B45" s="1"/>
      <c r="C45" s="1"/>
      <c r="D45" s="5"/>
      <c r="E45" s="5"/>
      <c r="F45" s="5"/>
      <c r="G45" s="9"/>
      <c r="H45" s="1"/>
      <c r="I45" s="1"/>
      <c r="J45" s="1"/>
      <c r="K45" s="6"/>
      <c r="L45" s="1"/>
      <c r="M45" s="1"/>
    </row>
    <row r="46" spans="1:13" ht="12.75">
      <c r="A46" s="1">
        <v>4</v>
      </c>
      <c r="B46" s="1" t="s">
        <v>9</v>
      </c>
      <c r="C46" s="1">
        <v>1</v>
      </c>
      <c r="D46" s="5">
        <v>4.29</v>
      </c>
      <c r="E46" s="5">
        <v>5.07</v>
      </c>
      <c r="F46" s="5">
        <v>5.3</v>
      </c>
      <c r="G46" s="9">
        <f t="shared" si="0"/>
        <v>4.886666666666667</v>
      </c>
      <c r="H46" s="1">
        <v>14.3</v>
      </c>
      <c r="I46" s="1">
        <v>12.6</v>
      </c>
      <c r="J46" s="1"/>
      <c r="K46" s="6">
        <f>AVERAGE(G46,G47,G48)</f>
        <v>4.027777777777778</v>
      </c>
      <c r="L46" s="6">
        <f>AVERAGE(G46:G57)</f>
        <v>4.79625</v>
      </c>
      <c r="M46" s="1"/>
    </row>
    <row r="47" spans="1:13" ht="12.75">
      <c r="A47" s="1"/>
      <c r="B47" s="1"/>
      <c r="C47" s="1">
        <v>2</v>
      </c>
      <c r="D47" s="5">
        <v>2.99</v>
      </c>
      <c r="E47" s="5">
        <v>3.88</v>
      </c>
      <c r="F47" s="5">
        <v>4.11</v>
      </c>
      <c r="G47" s="9">
        <f t="shared" si="0"/>
        <v>3.66</v>
      </c>
      <c r="H47" s="1"/>
      <c r="I47" s="1"/>
      <c r="J47" s="1"/>
      <c r="K47" s="6"/>
      <c r="L47" s="1"/>
      <c r="M47" s="1"/>
    </row>
    <row r="48" spans="1:13" ht="12.75">
      <c r="A48" s="1"/>
      <c r="B48" s="1"/>
      <c r="C48" s="1">
        <v>3</v>
      </c>
      <c r="D48" s="5">
        <v>3.32</v>
      </c>
      <c r="E48" s="5">
        <v>3.57</v>
      </c>
      <c r="F48" s="5">
        <v>3.72</v>
      </c>
      <c r="G48" s="9">
        <f t="shared" si="0"/>
        <v>3.5366666666666666</v>
      </c>
      <c r="H48" s="1"/>
      <c r="I48" s="1"/>
      <c r="J48" s="1"/>
      <c r="K48" s="6"/>
      <c r="L48" s="1"/>
      <c r="M48" s="1"/>
    </row>
    <row r="49" spans="1:13" ht="12.75">
      <c r="A49" s="1"/>
      <c r="B49" s="1" t="s">
        <v>10</v>
      </c>
      <c r="C49" s="1">
        <v>1</v>
      </c>
      <c r="D49" s="5">
        <v>5.87</v>
      </c>
      <c r="E49" s="5">
        <v>5.37</v>
      </c>
      <c r="F49" s="5"/>
      <c r="G49" s="9">
        <f>(D49+E49)/2</f>
        <v>5.62</v>
      </c>
      <c r="H49" s="1">
        <v>14.4</v>
      </c>
      <c r="I49" s="1">
        <v>13.2</v>
      </c>
      <c r="J49" s="1"/>
      <c r="K49" s="6">
        <f>AVERAGE(G49,G50,G51)</f>
        <v>4.492222222222222</v>
      </c>
      <c r="L49" s="1"/>
      <c r="M49" s="1"/>
    </row>
    <row r="50" spans="1:13" ht="12.75">
      <c r="A50" s="1"/>
      <c r="B50" s="1"/>
      <c r="C50" s="1">
        <v>2</v>
      </c>
      <c r="D50" s="5">
        <v>3.46</v>
      </c>
      <c r="E50" s="5">
        <v>3.94</v>
      </c>
      <c r="F50" s="5">
        <v>4.12</v>
      </c>
      <c r="G50" s="9">
        <f t="shared" si="0"/>
        <v>3.84</v>
      </c>
      <c r="H50" s="1"/>
      <c r="I50" s="1"/>
      <c r="J50" s="1"/>
      <c r="K50" s="6"/>
      <c r="L50" s="1"/>
      <c r="M50" s="1"/>
    </row>
    <row r="51" spans="1:13" ht="12.75">
      <c r="A51" s="1"/>
      <c r="B51" s="1"/>
      <c r="C51" s="1">
        <v>3</v>
      </c>
      <c r="D51" s="5">
        <v>3.75</v>
      </c>
      <c r="E51" s="5">
        <v>5.33</v>
      </c>
      <c r="F51" s="5">
        <v>2.97</v>
      </c>
      <c r="G51" s="9">
        <f t="shared" si="0"/>
        <v>4.016666666666667</v>
      </c>
      <c r="H51" s="1"/>
      <c r="I51" s="1"/>
      <c r="J51" s="1"/>
      <c r="K51" s="6"/>
      <c r="L51" s="1"/>
      <c r="M51" s="1"/>
    </row>
    <row r="52" spans="1:13" ht="12.75">
      <c r="A52" s="1"/>
      <c r="B52" s="1" t="s">
        <v>11</v>
      </c>
      <c r="C52" s="1">
        <v>1</v>
      </c>
      <c r="D52" s="5">
        <v>5.65</v>
      </c>
      <c r="E52" s="5">
        <v>5.56</v>
      </c>
      <c r="F52" s="5">
        <v>5.32</v>
      </c>
      <c r="G52" s="9">
        <f t="shared" si="0"/>
        <v>5.510000000000001</v>
      </c>
      <c r="H52" s="1">
        <v>13.9</v>
      </c>
      <c r="I52" s="1">
        <v>13</v>
      </c>
      <c r="J52" s="1"/>
      <c r="K52" s="6">
        <f>AVERAGE(G52,G53,G54)</f>
        <v>5.98</v>
      </c>
      <c r="L52" s="1"/>
      <c r="M52" s="1"/>
    </row>
    <row r="53" spans="1:13" ht="12.75">
      <c r="A53" s="1"/>
      <c r="B53" s="1"/>
      <c r="C53" s="1">
        <v>2</v>
      </c>
      <c r="D53" s="5">
        <v>4.78</v>
      </c>
      <c r="E53" s="5">
        <v>4.7</v>
      </c>
      <c r="F53" s="5">
        <v>4.68</v>
      </c>
      <c r="G53" s="9">
        <f t="shared" si="0"/>
        <v>4.72</v>
      </c>
      <c r="H53" s="1"/>
      <c r="I53" s="1"/>
      <c r="J53" s="1"/>
      <c r="K53" s="6"/>
      <c r="L53" s="1"/>
      <c r="M53" s="1"/>
    </row>
    <row r="54" spans="1:13" ht="12.75">
      <c r="A54" s="1"/>
      <c r="B54" s="1"/>
      <c r="C54" s="1">
        <v>3</v>
      </c>
      <c r="D54" s="5">
        <v>8.39</v>
      </c>
      <c r="E54" s="5">
        <v>7.47</v>
      </c>
      <c r="F54" s="5">
        <v>7.27</v>
      </c>
      <c r="G54" s="9">
        <f t="shared" si="0"/>
        <v>7.71</v>
      </c>
      <c r="H54" s="1"/>
      <c r="I54" s="1"/>
      <c r="J54" s="1"/>
      <c r="K54" s="6"/>
      <c r="L54" s="1"/>
      <c r="M54" s="1"/>
    </row>
    <row r="55" spans="1:13" ht="12.75">
      <c r="A55" s="1"/>
      <c r="B55" s="1" t="s">
        <v>12</v>
      </c>
      <c r="C55" s="1">
        <v>1</v>
      </c>
      <c r="D55" s="5">
        <v>4.05</v>
      </c>
      <c r="E55" s="5">
        <v>3.81</v>
      </c>
      <c r="F55" s="5">
        <v>3.65</v>
      </c>
      <c r="G55" s="9">
        <f t="shared" si="0"/>
        <v>3.8366666666666664</v>
      </c>
      <c r="H55" s="1">
        <v>13.3</v>
      </c>
      <c r="I55" s="1">
        <v>12.7</v>
      </c>
      <c r="J55" s="1"/>
      <c r="K55" s="6">
        <f>AVERAGE(G55,G56,G57)</f>
        <v>4.685</v>
      </c>
      <c r="L55" s="1"/>
      <c r="M55" s="1"/>
    </row>
    <row r="56" spans="1:13" ht="12.75">
      <c r="A56" s="1"/>
      <c r="B56" s="1"/>
      <c r="C56" s="1">
        <v>2</v>
      </c>
      <c r="D56" s="5">
        <v>5.5</v>
      </c>
      <c r="E56" s="5">
        <v>5.41</v>
      </c>
      <c r="F56" s="5">
        <v>5.78</v>
      </c>
      <c r="G56" s="9">
        <f t="shared" si="0"/>
        <v>5.5633333333333335</v>
      </c>
      <c r="H56" s="1"/>
      <c r="I56" s="1"/>
      <c r="J56" s="1"/>
      <c r="K56" s="6"/>
      <c r="L56" s="1"/>
      <c r="M56" s="1"/>
    </row>
    <row r="57" spans="1:13" ht="12.75">
      <c r="A57" s="1"/>
      <c r="B57" s="1"/>
      <c r="C57" s="1">
        <v>3</v>
      </c>
      <c r="D57" s="5">
        <v>4.76</v>
      </c>
      <c r="E57" s="5">
        <v>4.55</v>
      </c>
      <c r="F57" s="5"/>
      <c r="G57" s="9">
        <f>(D57+E57)/2</f>
        <v>4.654999999999999</v>
      </c>
      <c r="H57" s="1"/>
      <c r="I57" s="1"/>
      <c r="J57" s="1"/>
      <c r="K57" s="6"/>
      <c r="L57" s="1"/>
      <c r="M57" s="1"/>
    </row>
    <row r="58" spans="1:13" ht="12.75">
      <c r="A58" s="1"/>
      <c r="B58" s="1"/>
      <c r="C58" s="1"/>
      <c r="D58" s="5"/>
      <c r="E58" s="5"/>
      <c r="F58" s="5"/>
      <c r="G58" s="9"/>
      <c r="H58" s="1"/>
      <c r="I58" s="1"/>
      <c r="J58" s="1"/>
      <c r="K58" s="6"/>
      <c r="L58" s="1"/>
      <c r="M58" s="1"/>
    </row>
    <row r="59" spans="1:13" ht="12.75">
      <c r="A59" s="1">
        <v>5</v>
      </c>
      <c r="B59" s="1" t="s">
        <v>9</v>
      </c>
      <c r="C59" s="1">
        <v>1</v>
      </c>
      <c r="D59" s="5">
        <v>2.4</v>
      </c>
      <c r="E59" s="5">
        <v>3.2</v>
      </c>
      <c r="F59" s="5">
        <v>3.28</v>
      </c>
      <c r="G59" s="9">
        <f t="shared" si="0"/>
        <v>2.9599999999999995</v>
      </c>
      <c r="H59" s="1">
        <v>15.5</v>
      </c>
      <c r="I59" s="1">
        <v>13.5</v>
      </c>
      <c r="J59" s="1"/>
      <c r="K59" s="6">
        <f>AVERAGE(G59,G60,G61)</f>
        <v>3.6888888888888887</v>
      </c>
      <c r="L59" s="6">
        <f>AVERAGE(G59:G70)</f>
        <v>4.142916666666667</v>
      </c>
      <c r="M59" s="1"/>
    </row>
    <row r="60" spans="1:13" ht="12.75">
      <c r="A60" s="1"/>
      <c r="B60" s="1"/>
      <c r="C60" s="1">
        <v>2</v>
      </c>
      <c r="D60" s="5">
        <v>3.02</v>
      </c>
      <c r="E60" s="5">
        <v>4.11</v>
      </c>
      <c r="F60" s="5">
        <v>4.23</v>
      </c>
      <c r="G60" s="9">
        <f t="shared" si="0"/>
        <v>3.786666666666667</v>
      </c>
      <c r="H60" s="1"/>
      <c r="I60" s="1"/>
      <c r="J60" s="1"/>
      <c r="K60" s="6"/>
      <c r="L60" s="1"/>
      <c r="M60" s="1"/>
    </row>
    <row r="61" spans="1:13" ht="12.75">
      <c r="A61" s="1"/>
      <c r="B61" s="1"/>
      <c r="C61" s="1">
        <v>3</v>
      </c>
      <c r="D61" s="5">
        <v>3.31</v>
      </c>
      <c r="E61" s="5">
        <v>4.6</v>
      </c>
      <c r="F61" s="5">
        <v>5.05</v>
      </c>
      <c r="G61" s="9">
        <f t="shared" si="0"/>
        <v>4.32</v>
      </c>
      <c r="H61" s="1"/>
      <c r="I61" s="1"/>
      <c r="J61" s="1"/>
      <c r="K61" s="6"/>
      <c r="L61" s="1"/>
      <c r="M61" s="1"/>
    </row>
    <row r="62" spans="1:13" ht="12.75">
      <c r="A62" s="1"/>
      <c r="B62" s="1" t="s">
        <v>10</v>
      </c>
      <c r="C62" s="1">
        <v>1</v>
      </c>
      <c r="D62" s="5">
        <v>4.91</v>
      </c>
      <c r="E62" s="5">
        <v>4.89</v>
      </c>
      <c r="F62" s="5">
        <v>4.79</v>
      </c>
      <c r="G62" s="9">
        <f t="shared" si="0"/>
        <v>4.863333333333333</v>
      </c>
      <c r="H62" s="1">
        <v>14.3</v>
      </c>
      <c r="I62" s="1">
        <v>13.5</v>
      </c>
      <c r="J62" s="1"/>
      <c r="K62" s="6">
        <f>AVERAGE(G62,G63,G64)</f>
        <v>4.25</v>
      </c>
      <c r="L62" s="1"/>
      <c r="M62" s="1"/>
    </row>
    <row r="63" spans="1:13" ht="12.75">
      <c r="A63" s="1"/>
      <c r="B63" s="1"/>
      <c r="C63" s="1">
        <v>2</v>
      </c>
      <c r="D63" s="5">
        <v>3.41</v>
      </c>
      <c r="E63" s="5">
        <v>3.5</v>
      </c>
      <c r="F63" s="5">
        <v>3.56</v>
      </c>
      <c r="G63" s="9">
        <f t="shared" si="0"/>
        <v>3.49</v>
      </c>
      <c r="H63" s="1"/>
      <c r="I63" s="1"/>
      <c r="J63" s="1"/>
      <c r="K63" s="6"/>
      <c r="L63" s="1"/>
      <c r="M63" s="1"/>
    </row>
    <row r="64" spans="1:13" ht="12.75">
      <c r="A64" s="1"/>
      <c r="B64" s="1"/>
      <c r="C64" s="1">
        <v>3</v>
      </c>
      <c r="D64" s="5">
        <v>3.96</v>
      </c>
      <c r="E64" s="5">
        <v>4.41</v>
      </c>
      <c r="F64" s="5">
        <v>4.82</v>
      </c>
      <c r="G64" s="9">
        <f t="shared" si="0"/>
        <v>4.396666666666667</v>
      </c>
      <c r="H64" s="1"/>
      <c r="I64" s="1"/>
      <c r="J64" s="1"/>
      <c r="K64" s="6"/>
      <c r="L64" s="1"/>
      <c r="M64" s="1"/>
    </row>
    <row r="65" spans="1:13" ht="12.75">
      <c r="A65" s="1"/>
      <c r="B65" s="1" t="s">
        <v>11</v>
      </c>
      <c r="C65" s="1">
        <v>1</v>
      </c>
      <c r="D65" s="5">
        <v>4.75</v>
      </c>
      <c r="E65" s="5">
        <v>4.75</v>
      </c>
      <c r="F65" s="5">
        <v>4.87</v>
      </c>
      <c r="G65" s="9">
        <f t="shared" si="0"/>
        <v>4.79</v>
      </c>
      <c r="H65" s="1">
        <v>14.3</v>
      </c>
      <c r="I65" s="1">
        <v>12.6</v>
      </c>
      <c r="J65" s="1"/>
      <c r="K65" s="6">
        <f>AVERAGE(G65,G66,G67)</f>
        <v>4.774444444444445</v>
      </c>
      <c r="L65" s="1"/>
      <c r="M65" s="1"/>
    </row>
    <row r="66" spans="1:13" ht="12.75">
      <c r="A66" s="1"/>
      <c r="B66" s="1"/>
      <c r="C66" s="1">
        <v>2</v>
      </c>
      <c r="D66" s="5">
        <v>4.57</v>
      </c>
      <c r="E66" s="5">
        <v>4.61</v>
      </c>
      <c r="F66" s="5">
        <v>4.48</v>
      </c>
      <c r="G66" s="9">
        <f t="shared" si="0"/>
        <v>4.553333333333334</v>
      </c>
      <c r="H66" s="1"/>
      <c r="I66" s="1"/>
      <c r="J66" s="1"/>
      <c r="K66" s="6"/>
      <c r="L66" s="1"/>
      <c r="M66" s="1"/>
    </row>
    <row r="67" spans="1:13" ht="12.75">
      <c r="A67" s="1"/>
      <c r="B67" s="1"/>
      <c r="C67" s="1">
        <v>3</v>
      </c>
      <c r="D67" s="5">
        <v>5.55</v>
      </c>
      <c r="E67" s="5">
        <v>4.83</v>
      </c>
      <c r="F67" s="5">
        <v>4.56</v>
      </c>
      <c r="G67" s="9">
        <f t="shared" si="0"/>
        <v>4.9799999999999995</v>
      </c>
      <c r="H67" s="1"/>
      <c r="I67" s="1"/>
      <c r="J67" s="1"/>
      <c r="K67" s="6"/>
      <c r="L67" s="1"/>
      <c r="M67" s="1"/>
    </row>
    <row r="68" spans="1:13" ht="12.75">
      <c r="A68" s="1"/>
      <c r="B68" s="1" t="s">
        <v>12</v>
      </c>
      <c r="C68" s="1">
        <v>1</v>
      </c>
      <c r="D68" s="5">
        <v>2.91</v>
      </c>
      <c r="E68" s="5">
        <v>3.35</v>
      </c>
      <c r="F68" s="5">
        <v>3.41</v>
      </c>
      <c r="G68" s="9">
        <f t="shared" si="0"/>
        <v>3.223333333333333</v>
      </c>
      <c r="H68" s="1">
        <v>14.7</v>
      </c>
      <c r="I68" s="1">
        <v>13.2</v>
      </c>
      <c r="J68" s="1"/>
      <c r="K68" s="6">
        <f>AVERAGE(G68,G69,G70)</f>
        <v>3.858333333333333</v>
      </c>
      <c r="L68" s="1"/>
      <c r="M68" s="1"/>
    </row>
    <row r="69" spans="1:13" ht="12.75">
      <c r="A69" s="1"/>
      <c r="B69" s="1"/>
      <c r="C69" s="1">
        <v>2</v>
      </c>
      <c r="D69" s="5">
        <v>4.16</v>
      </c>
      <c r="E69" s="5">
        <v>4.69</v>
      </c>
      <c r="F69" s="5"/>
      <c r="G69" s="9">
        <f>(D69+E69)/2</f>
        <v>4.425000000000001</v>
      </c>
      <c r="H69" s="1"/>
      <c r="I69" s="1"/>
      <c r="J69" s="1"/>
      <c r="K69" s="6"/>
      <c r="L69" s="1"/>
      <c r="M69" s="1"/>
    </row>
    <row r="70" spans="1:13" ht="12.75">
      <c r="A70" s="1"/>
      <c r="B70" s="1"/>
      <c r="C70" s="1">
        <v>3</v>
      </c>
      <c r="D70" s="5">
        <v>3.88</v>
      </c>
      <c r="E70" s="5">
        <v>3.96</v>
      </c>
      <c r="F70" s="5">
        <v>3.94</v>
      </c>
      <c r="G70" s="9">
        <f t="shared" si="0"/>
        <v>3.9266666666666663</v>
      </c>
      <c r="H70" s="1"/>
      <c r="I70" s="1"/>
      <c r="J70" s="1"/>
      <c r="K70" s="6"/>
      <c r="L70" s="1"/>
      <c r="M7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H28"/>
  <sheetViews>
    <sheetView workbookViewId="0" topLeftCell="A7">
      <selection activeCell="C17" sqref="C17:H21"/>
    </sheetView>
  </sheetViews>
  <sheetFormatPr defaultColWidth="9.140625" defaultRowHeight="12.75"/>
  <cols>
    <col min="5" max="5" width="10.140625" style="0" bestFit="1" customWidth="1"/>
  </cols>
  <sheetData>
    <row r="3" spans="2:8" ht="12.75">
      <c r="B3" s="3" t="s">
        <v>31</v>
      </c>
      <c r="C3" s="13">
        <v>36672</v>
      </c>
      <c r="D3" s="13">
        <v>36685</v>
      </c>
      <c r="E3" s="13">
        <v>36697</v>
      </c>
      <c r="F3" s="13">
        <v>36712</v>
      </c>
      <c r="G3" s="13">
        <v>36726</v>
      </c>
      <c r="H3" s="13">
        <v>36732</v>
      </c>
    </row>
    <row r="4" ht="12.75">
      <c r="B4" s="3"/>
    </row>
    <row r="5" spans="2:8" ht="12.75">
      <c r="B5" s="3" t="s">
        <v>9</v>
      </c>
      <c r="C5" s="12">
        <v>2.1455555555555557</v>
      </c>
      <c r="D5" s="12">
        <v>3.7404444444444445</v>
      </c>
      <c r="E5">
        <v>3.736888888888889</v>
      </c>
      <c r="F5">
        <v>4.478</v>
      </c>
      <c r="G5">
        <v>4.430888888888889</v>
      </c>
      <c r="H5">
        <v>4.453333333333334</v>
      </c>
    </row>
    <row r="6" spans="2:8" ht="12.75">
      <c r="B6" s="3" t="s">
        <v>10</v>
      </c>
      <c r="C6" s="12">
        <v>1.9862222222222221</v>
      </c>
      <c r="D6" s="12">
        <v>3.620666666666667</v>
      </c>
      <c r="E6">
        <v>3.4855555555555555</v>
      </c>
      <c r="F6">
        <v>4.316222222222222</v>
      </c>
      <c r="G6">
        <v>3.804222222222223</v>
      </c>
      <c r="H6">
        <v>4.323333333333333</v>
      </c>
    </row>
    <row r="7" spans="2:8" ht="12.75">
      <c r="B7" s="3" t="s">
        <v>11</v>
      </c>
      <c r="C7" s="12">
        <v>2.3575555555555554</v>
      </c>
      <c r="D7" s="12">
        <v>3.5686666666666667</v>
      </c>
      <c r="E7">
        <v>3.7473333333333336</v>
      </c>
      <c r="F7">
        <v>5.095888888888889</v>
      </c>
      <c r="G7">
        <v>4.788555555555556</v>
      </c>
      <c r="H7">
        <v>5.034888888888889</v>
      </c>
    </row>
    <row r="8" spans="2:8" ht="12.75">
      <c r="B8" s="3" t="s">
        <v>12</v>
      </c>
      <c r="C8" s="12">
        <v>2.178444444444444</v>
      </c>
      <c r="D8" s="12">
        <v>4.422444444444444</v>
      </c>
      <c r="E8">
        <v>3.741777777777778</v>
      </c>
      <c r="F8">
        <v>4.618444444444445</v>
      </c>
      <c r="G8">
        <v>4.8711111111111105</v>
      </c>
      <c r="H8">
        <v>5.152444444444445</v>
      </c>
    </row>
    <row r="9" spans="2:7" ht="12.75">
      <c r="B9" s="3"/>
      <c r="C9" s="12"/>
      <c r="D9" s="12"/>
      <c r="E9" s="12"/>
      <c r="F9" s="12"/>
      <c r="G9" s="12"/>
    </row>
    <row r="10" spans="2:8" ht="12.75">
      <c r="B10" s="3" t="s">
        <v>32</v>
      </c>
      <c r="C10">
        <v>0.11722707429964047</v>
      </c>
      <c r="D10" s="12">
        <v>0.22694121250442928</v>
      </c>
      <c r="E10" s="12">
        <v>0.2527245120924079</v>
      </c>
      <c r="F10" s="12">
        <v>0.21430651045472332</v>
      </c>
      <c r="G10">
        <v>0.26265060515446575</v>
      </c>
      <c r="H10">
        <v>0.20987827159782085</v>
      </c>
    </row>
    <row r="11" spans="2:8" ht="12.75">
      <c r="B11" s="3"/>
      <c r="C11">
        <v>0.1199743652807337</v>
      </c>
      <c r="D11" s="12">
        <v>0.17926339581566966</v>
      </c>
      <c r="E11" s="12">
        <v>0.2020581053908618</v>
      </c>
      <c r="F11" s="12">
        <v>0.25373044620188195</v>
      </c>
      <c r="G11">
        <v>0.19403061632264712</v>
      </c>
      <c r="H11">
        <v>0.21123959331723896</v>
      </c>
    </row>
    <row r="12" spans="2:8" ht="12.75">
      <c r="B12" s="3"/>
      <c r="C12">
        <v>0.24352905081132536</v>
      </c>
      <c r="D12" s="12">
        <v>0.3169136547235927</v>
      </c>
      <c r="E12" s="12">
        <v>0.2582296668598734</v>
      </c>
      <c r="F12" s="12">
        <v>0.39234267452119115</v>
      </c>
      <c r="G12">
        <v>0.33143470658129887</v>
      </c>
      <c r="H12">
        <v>0.2178767672660072</v>
      </c>
    </row>
    <row r="13" spans="2:8" ht="12.75">
      <c r="B13" s="3"/>
      <c r="C13">
        <v>0.1168646241940089</v>
      </c>
      <c r="D13" s="12">
        <v>0.30547654967049204</v>
      </c>
      <c r="E13" s="12">
        <v>0.2695251294674808</v>
      </c>
      <c r="F13" s="12">
        <v>0.20512117122657286</v>
      </c>
      <c r="G13">
        <v>0.33476560016625606</v>
      </c>
      <c r="H13">
        <v>0.21140897950124377</v>
      </c>
    </row>
    <row r="14" spans="2:7" ht="12.75">
      <c r="B14" s="3"/>
      <c r="D14" s="12"/>
      <c r="E14" s="12"/>
      <c r="F14" s="12"/>
      <c r="G14" s="12"/>
    </row>
    <row r="15" spans="2:7" ht="12.75">
      <c r="B15" s="3" t="s">
        <v>1</v>
      </c>
      <c r="C15" s="12"/>
      <c r="D15" s="12"/>
      <c r="E15" s="12"/>
      <c r="F15" s="12"/>
      <c r="G15" s="12"/>
    </row>
    <row r="16" spans="2:7" ht="12.75">
      <c r="B16" s="3"/>
      <c r="C16" s="12"/>
      <c r="D16" s="12"/>
      <c r="E16" s="12"/>
      <c r="F16" s="12"/>
      <c r="G16" s="12"/>
    </row>
    <row r="17" spans="2:8" ht="12.75">
      <c r="B17" s="3" t="s">
        <v>33</v>
      </c>
      <c r="C17" s="12">
        <v>2.138333333333333</v>
      </c>
      <c r="D17" s="12">
        <v>4.169722222222222</v>
      </c>
      <c r="E17">
        <v>3.559444444444445</v>
      </c>
      <c r="F17">
        <v>4.416666666666667</v>
      </c>
      <c r="G17">
        <v>5.071666666666667</v>
      </c>
      <c r="H17">
        <v>5.192777777777778</v>
      </c>
    </row>
    <row r="18" spans="2:8" ht="12.75">
      <c r="B18" s="3" t="s">
        <v>34</v>
      </c>
      <c r="C18" s="12">
        <v>2.2844444444444445</v>
      </c>
      <c r="D18" s="12">
        <v>4.1063888888888895</v>
      </c>
      <c r="E18">
        <v>3.9472222222222224</v>
      </c>
      <c r="F18">
        <v>5.233611111111112</v>
      </c>
      <c r="G18">
        <v>5.009583333333333</v>
      </c>
      <c r="H18">
        <v>5.3475</v>
      </c>
    </row>
    <row r="19" spans="2:8" ht="12.75">
      <c r="B19" s="3" t="s">
        <v>35</v>
      </c>
      <c r="C19" s="12">
        <v>1.9625</v>
      </c>
      <c r="D19" s="12">
        <v>3.2447222222222223</v>
      </c>
      <c r="E19">
        <v>3.2044444444444444</v>
      </c>
      <c r="F19">
        <v>3.985277777777778</v>
      </c>
      <c r="G19">
        <v>4.046666666666667</v>
      </c>
      <c r="H19">
        <v>4.225555555555554</v>
      </c>
    </row>
    <row r="20" spans="2:8" ht="12.75">
      <c r="B20" s="3" t="s">
        <v>36</v>
      </c>
      <c r="C20" s="12">
        <v>2.345555555555556</v>
      </c>
      <c r="D20" s="12">
        <v>3.9875</v>
      </c>
      <c r="E20">
        <v>3.8477777777777784</v>
      </c>
      <c r="F20">
        <v>4.9326388888888895</v>
      </c>
      <c r="G20">
        <v>4.3725</v>
      </c>
      <c r="H20">
        <v>4.79625</v>
      </c>
    </row>
    <row r="21" spans="2:8" ht="12.75">
      <c r="B21" s="3" t="s">
        <v>37</v>
      </c>
      <c r="C21" s="12">
        <v>2.1038888888888887</v>
      </c>
      <c r="D21" s="12">
        <v>3.681944444444445</v>
      </c>
      <c r="E21">
        <v>3.8305555555555557</v>
      </c>
      <c r="F21">
        <v>4.5675</v>
      </c>
      <c r="G21">
        <v>3.868055555555556</v>
      </c>
      <c r="H21">
        <v>4.142916666666667</v>
      </c>
    </row>
    <row r="22" spans="2:7" ht="12.75">
      <c r="B22" s="3"/>
      <c r="C22" s="12"/>
      <c r="D22" s="12"/>
      <c r="E22" s="12"/>
      <c r="F22" s="12"/>
      <c r="G22" s="12"/>
    </row>
    <row r="23" spans="2:8" ht="12.75">
      <c r="B23" s="3" t="s">
        <v>32</v>
      </c>
      <c r="C23" s="12">
        <v>0.12421091002142381</v>
      </c>
      <c r="D23" s="12">
        <v>0.37567384276679344</v>
      </c>
      <c r="E23" s="12">
        <v>0.22884627435016372</v>
      </c>
      <c r="F23" s="12">
        <v>0.20814524843110005</v>
      </c>
      <c r="G23">
        <v>0.3827751755493488</v>
      </c>
      <c r="H23">
        <v>0.3235455584536152</v>
      </c>
    </row>
    <row r="24" spans="3:8" ht="12.75">
      <c r="C24" s="12">
        <v>0.12893259447070504</v>
      </c>
      <c r="D24" s="12">
        <v>0.25529528907525406</v>
      </c>
      <c r="E24" s="12">
        <v>0.29215046935651207</v>
      </c>
      <c r="F24" s="12">
        <v>0.31375824580808925</v>
      </c>
      <c r="G24">
        <v>0.27106611596728525</v>
      </c>
      <c r="H24">
        <v>0.3390649054399615</v>
      </c>
    </row>
    <row r="25" spans="3:8" ht="12.75">
      <c r="C25" s="12">
        <v>0.10231339258880244</v>
      </c>
      <c r="D25" s="12">
        <v>0.1755819408633799</v>
      </c>
      <c r="E25" s="12">
        <v>0.15853127800374134</v>
      </c>
      <c r="F25" s="12">
        <v>0.2389723955525804</v>
      </c>
      <c r="G25">
        <v>0.20604108641950325</v>
      </c>
      <c r="H25">
        <v>0.33689485216331383</v>
      </c>
    </row>
    <row r="26" spans="3:8" ht="12.75">
      <c r="C26" s="12">
        <v>0.2635464764137031</v>
      </c>
      <c r="D26" s="12">
        <v>0.2740110162694866</v>
      </c>
      <c r="E26" s="12">
        <v>0.2301357624008103</v>
      </c>
      <c r="F26" s="12">
        <v>0.3561806118063016</v>
      </c>
      <c r="G26">
        <v>0.301425373670261</v>
      </c>
      <c r="H26">
        <v>0.33707721742213664</v>
      </c>
    </row>
    <row r="27" spans="3:8" ht="12.75">
      <c r="C27" s="12">
        <v>0.12770538133531384</v>
      </c>
      <c r="D27" s="12">
        <v>0.20344754478547164</v>
      </c>
      <c r="E27" s="12">
        <v>0.26991701763417913</v>
      </c>
      <c r="F27" s="12">
        <v>0.1671069437208714</v>
      </c>
      <c r="G27">
        <v>0.2038608683577768</v>
      </c>
      <c r="H27">
        <v>0.32171219126221223</v>
      </c>
    </row>
    <row r="28" spans="3:7" ht="12.75">
      <c r="C28" s="12"/>
      <c r="D28" s="12"/>
      <c r="E28" s="12"/>
      <c r="F28" s="12"/>
      <c r="G28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2000-06-06T14:56:21Z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