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26" windowWidth="1969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<sst xmlns="http://schemas.openxmlformats.org/spreadsheetml/2006/main" count="63" uniqueCount="36">
  <si>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Data Mapper Enhancement:</t>
  </si>
  <si>
    <t>Add new modules as new data sets become available, demographics, recreation</t>
  </si>
  <si>
    <t>Add new functionality, e.g. printing in larger formats, ability to generate graphs for selected records, go directly to a specific theme from another site</t>
  </si>
  <si>
    <t>Adding new data, e.g. Sanborn imagery</t>
  </si>
  <si>
    <t>Improving legends</t>
  </si>
  <si>
    <t>GRANIT Web Site Maintenance</t>
  </si>
  <si>
    <t>Mainintaing calendar, contact lists, links to external sites</t>
  </si>
  <si>
    <t>Adding project descriptions/documents</t>
  </si>
  <si>
    <t>User groups and minutes</t>
  </si>
  <si>
    <t xml:space="preserve"> </t>
  </si>
  <si>
    <t>Enhancements - improvement of data download functionality</t>
  </si>
  <si>
    <t>Adding more extensive map atlas</t>
  </si>
  <si>
    <t>Subtotal</t>
  </si>
  <si>
    <t>Total</t>
  </si>
  <si>
    <t>Personnel</t>
  </si>
  <si>
    <t xml:space="preserve">GRANIT/Project Management </t>
  </si>
  <si>
    <t xml:space="preserve">GRANIT/GIS Content Manager </t>
  </si>
  <si>
    <t>Total Personnel</t>
  </si>
  <si>
    <t>Total Materials and Supplies</t>
  </si>
  <si>
    <t>F&amp;A (9%)</t>
  </si>
  <si>
    <t>Fringe (42.3%)</t>
  </si>
  <si>
    <t>Other Direct Costs</t>
  </si>
  <si>
    <t>RCC Services (1 mo)</t>
  </si>
  <si>
    <t>Other Supplies/Travel</t>
  </si>
  <si>
    <t>1 month</t>
  </si>
  <si>
    <t>2 months</t>
  </si>
  <si>
    <t>3 months</t>
  </si>
  <si>
    <t>including software, etc.</t>
  </si>
  <si>
    <t>RCC Services</t>
  </si>
  <si>
    <t>2 weeks for web site stuff</t>
  </si>
  <si>
    <t>2 wks</t>
  </si>
  <si>
    <t>Hourly Staff</t>
  </si>
  <si>
    <t>Fringe/FICA  (42.3%, 8.3%)</t>
  </si>
  <si>
    <t>for data develpoment, etc.</t>
  </si>
  <si>
    <t>GRANIT WEB SITE</t>
  </si>
  <si>
    <t>COMMUNITY VIZ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</si>
</sst>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28.28125" style="0" customWidth="1"/>
    <col min="2" max="2" width="10.8515625" style="0" customWidth="1"/>
    <col min="3" max="3" width="14.00390625" style="0" customWidth="1"/>
  </cols>
  <sheetData>
    <row r="1" ht="12.75">
      <c r="A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3</v>
      </c>
    </row>
    <row r="5" ht="12.75">
      <c r="B5" t="s">
        <v>4</v>
      </c>
    </row>
    <row r="7" spans="1:3" ht="12.75">
      <c r="A7" t="s">
        <v>5</v>
      </c>
      <c r="C7" t="s">
        <v>9</v>
      </c>
    </row>
    <row r="8" ht="12.75">
      <c r="B8" t="s">
        <v>6</v>
      </c>
    </row>
    <row r="9" spans="1:2" ht="12.75">
      <c r="A9" t="s">
        <v>9</v>
      </c>
      <c r="B9" t="s">
        <v>7</v>
      </c>
    </row>
    <row r="10" spans="1:2" ht="12.75">
      <c r="A10" t="s">
        <v>9</v>
      </c>
      <c r="B10" t="s">
        <v>8</v>
      </c>
    </row>
    <row r="11" ht="12.75">
      <c r="A11" t="s">
        <v>9</v>
      </c>
    </row>
    <row r="12" spans="1:2" ht="12.75">
      <c r="A12" t="s">
        <v>9</v>
      </c>
      <c r="B12" t="s">
        <v>10</v>
      </c>
    </row>
    <row r="13" ht="12.75">
      <c r="B13" t="s">
        <v>11</v>
      </c>
    </row>
    <row r="15" spans="3:4" ht="12.75">
      <c r="C15" s="1"/>
      <c r="D15" s="1"/>
    </row>
    <row r="16" spans="3:4" ht="12.75">
      <c r="C16" s="1"/>
      <c r="D16" s="1"/>
    </row>
    <row r="17" spans="1:4" ht="12.75">
      <c r="A17" t="s">
        <v>34</v>
      </c>
      <c r="C17" s="1"/>
      <c r="D17" s="1"/>
    </row>
    <row r="18" spans="1:2" ht="12.75">
      <c r="A18" s="4" t="s">
        <v>14</v>
      </c>
      <c r="B18" s="5"/>
    </row>
    <row r="19" spans="1:3" ht="12.75">
      <c r="A19" s="5" t="s">
        <v>15</v>
      </c>
      <c r="B19" s="6">
        <f>+SUM((75190*1.03)/12)*1</f>
        <v>6453.808333333333</v>
      </c>
      <c r="C19" t="s">
        <v>24</v>
      </c>
    </row>
    <row r="20" spans="1:3" ht="12.75">
      <c r="A20" s="5" t="s">
        <v>16</v>
      </c>
      <c r="B20" s="6">
        <f>+SUM((41110*1.03)/12)*2</f>
        <v>7057.216666666667</v>
      </c>
      <c r="C20" t="s">
        <v>25</v>
      </c>
    </row>
    <row r="21" spans="1:2" ht="12.75">
      <c r="A21" s="5" t="s">
        <v>20</v>
      </c>
      <c r="B21" s="6">
        <f>+SUM(B19:B20)*0.423</f>
        <v>5715.1635750000005</v>
      </c>
    </row>
    <row r="22" spans="1:2" ht="12.75">
      <c r="A22" s="5" t="s">
        <v>17</v>
      </c>
      <c r="B22" s="6">
        <f>+SUM(B19:B21)</f>
        <v>19226.188575</v>
      </c>
    </row>
    <row r="23" spans="1:2" ht="12.75">
      <c r="A23" s="5"/>
      <c r="B23" s="6"/>
    </row>
    <row r="24" spans="1:5" ht="12.75">
      <c r="A24" s="4" t="s">
        <v>21</v>
      </c>
      <c r="B24" s="6"/>
      <c r="E24" t="s">
        <v>9</v>
      </c>
    </row>
    <row r="25" spans="1:5" ht="12.75">
      <c r="A25" s="5" t="s">
        <v>22</v>
      </c>
      <c r="B25" s="6">
        <f>+SUM(53*40*4)</f>
        <v>8480</v>
      </c>
      <c r="C25" t="s">
        <v>24</v>
      </c>
      <c r="D25" s="3" t="s">
        <v>9</v>
      </c>
      <c r="E25" t="s">
        <v>9</v>
      </c>
    </row>
    <row r="26" spans="1:5" ht="12.75">
      <c r="A26" s="5" t="s">
        <v>23</v>
      </c>
      <c r="B26" s="6">
        <v>1009</v>
      </c>
      <c r="D26" t="s">
        <v>9</v>
      </c>
      <c r="E26" t="s">
        <v>9</v>
      </c>
    </row>
    <row r="27" spans="1:5" ht="12.75">
      <c r="A27" s="5" t="s">
        <v>18</v>
      </c>
      <c r="B27" s="6">
        <f>+SUM(B25:B26)</f>
        <v>9489</v>
      </c>
      <c r="E27" t="s">
        <v>9</v>
      </c>
    </row>
    <row r="28" spans="1:6" ht="12.75">
      <c r="A28" s="5"/>
      <c r="B28" s="6"/>
      <c r="E28" t="s">
        <v>9</v>
      </c>
      <c r="F28" t="s">
        <v>9</v>
      </c>
    </row>
    <row r="29" spans="1:6" ht="12.75">
      <c r="A29" s="4" t="s">
        <v>12</v>
      </c>
      <c r="B29" s="6">
        <f>+SUM(B22+B27)</f>
        <v>28715.188575</v>
      </c>
      <c r="E29" t="s">
        <v>9</v>
      </c>
      <c r="F29" t="s">
        <v>9</v>
      </c>
    </row>
    <row r="30" spans="1:6" ht="12.75">
      <c r="A30" s="5" t="s">
        <v>19</v>
      </c>
      <c r="B30" s="6">
        <f>+SUM(B29*0.09)</f>
        <v>2584.3669717499997</v>
      </c>
      <c r="F30" t="s">
        <v>9</v>
      </c>
    </row>
    <row r="31" spans="1:2" ht="12.75">
      <c r="A31" s="4" t="s">
        <v>13</v>
      </c>
      <c r="B31" s="6">
        <f>+SUM(B29+B30)</f>
        <v>31299.55554675</v>
      </c>
    </row>
    <row r="32" ht="12.75">
      <c r="E32" t="s">
        <v>9</v>
      </c>
    </row>
    <row r="34" ht="12.75">
      <c r="A34" t="s">
        <v>35</v>
      </c>
    </row>
    <row r="35" spans="1:2" ht="12.75">
      <c r="A35" s="4" t="s">
        <v>14</v>
      </c>
      <c r="B35" s="5"/>
    </row>
    <row r="36" spans="1:3" ht="12.75">
      <c r="A36" s="5" t="s">
        <v>15</v>
      </c>
      <c r="B36" s="6">
        <f>+SUM((75190*1.03)/12)*0.5</f>
        <v>3226.9041666666667</v>
      </c>
      <c r="C36" t="s">
        <v>30</v>
      </c>
    </row>
    <row r="37" spans="1:3" ht="12.75">
      <c r="A37" s="5" t="s">
        <v>16</v>
      </c>
      <c r="B37" s="6">
        <f>+SUM((41110*1.03)/12)*3</f>
        <v>10585.825</v>
      </c>
      <c r="C37" t="s">
        <v>26</v>
      </c>
    </row>
    <row r="38" spans="1:3" ht="12.75">
      <c r="A38" s="5" t="s">
        <v>31</v>
      </c>
      <c r="B38" s="6">
        <v>1503</v>
      </c>
      <c r="C38" t="s">
        <v>33</v>
      </c>
    </row>
    <row r="39" spans="1:2" ht="12.75">
      <c r="A39" s="5" t="s">
        <v>32</v>
      </c>
      <c r="B39" s="6">
        <f>+(SUM(B36:B37)*0.423)+(B38*0.083)</f>
        <v>5967.5334375</v>
      </c>
    </row>
    <row r="40" spans="1:2" ht="12.75">
      <c r="A40" s="5" t="s">
        <v>17</v>
      </c>
      <c r="B40" s="6">
        <f>+SUM(B36:B39)</f>
        <v>21283.262604166666</v>
      </c>
    </row>
    <row r="41" spans="1:2" ht="12.75">
      <c r="A41" s="5"/>
      <c r="B41" s="6"/>
    </row>
    <row r="42" spans="1:2" ht="12.75">
      <c r="A42" s="4" t="s">
        <v>21</v>
      </c>
      <c r="B42" s="6"/>
    </row>
    <row r="43" spans="1:3" ht="12.75">
      <c r="A43" s="7" t="s">
        <v>28</v>
      </c>
      <c r="B43" s="6">
        <f>+SUM(53*40*2)</f>
        <v>4240</v>
      </c>
      <c r="C43" t="s">
        <v>29</v>
      </c>
    </row>
    <row r="44" spans="1:3" ht="12.75">
      <c r="A44" s="5" t="s">
        <v>23</v>
      </c>
      <c r="B44" s="6">
        <v>2000</v>
      </c>
      <c r="C44" t="s">
        <v>27</v>
      </c>
    </row>
    <row r="45" spans="1:2" ht="12.75">
      <c r="A45" s="5" t="s">
        <v>18</v>
      </c>
      <c r="B45" s="6">
        <f>+SUM(B43:B44)</f>
        <v>6240</v>
      </c>
    </row>
    <row r="46" ht="12.75">
      <c r="B46" s="1"/>
    </row>
    <row r="47" spans="1:2" ht="12.75">
      <c r="A47" s="2" t="s">
        <v>12</v>
      </c>
      <c r="B47" s="1">
        <f>+SUM(B40+B45)</f>
        <v>27523.262604166666</v>
      </c>
    </row>
    <row r="48" spans="1:2" ht="12.75">
      <c r="A48" t="s">
        <v>19</v>
      </c>
      <c r="B48" s="1">
        <f>+SUM(B47*0.09)</f>
        <v>2477.093634375</v>
      </c>
    </row>
    <row r="49" spans="1:2" ht="12.75">
      <c r="A49" s="2" t="s">
        <v>13</v>
      </c>
      <c r="B49" s="1">
        <f>+SUM(B47+B48)</f>
        <v>30000.356238541666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 Rubin</cp:lastModifiedBy>
  <dcterms:created xsi:type="dcterms:W3CDTF">1996-10-14T23:33:28Z</dcterms:created>
  <dcterms:modified xsi:type="dcterms:W3CDTF">2006-10-20T19:45:57Z</dcterms:modified>
  <cp:category/>
  <cp:version/>
  <cp:contentType/>
  <cp:contentStatus/>
</cp:coreProperties>
</file>